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6.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7.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8.xml" ContentType="application/vnd.openxmlformats-officedocument.drawing+xml"/>
  <Override PartName="/xl/pivotTables/pivotTable7.xml" ContentType="application/vnd.openxmlformats-officedocument.spreadsheetml.pivotTab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mc:AlternateContent xmlns:mc="http://schemas.openxmlformats.org/markup-compatibility/2006">
    <mc:Choice Requires="x15">
      <x15ac:absPath xmlns:x15ac="http://schemas.microsoft.com/office/spreadsheetml/2010/11/ac" url="F:\TFRI Projects\PPG Competition\PPG 2019\3. Full Application Documents\For Web Site\"/>
    </mc:Choice>
  </mc:AlternateContent>
  <xr:revisionPtr revIDLastSave="0" documentId="10_ncr:100000_{3FE60C58-5F24-4C32-ABB5-78A0CB92DE86}" xr6:coauthVersionLast="31" xr6:coauthVersionMax="31" xr10:uidLastSave="{00000000-0000-0000-0000-000000000000}"/>
  <bookViews>
    <workbookView xWindow="0" yWindow="0" windowWidth="28800" windowHeight="12795" tabRatio="778" xr2:uid="{00000000-000D-0000-FFFF-FFFF00000000}"/>
  </bookViews>
  <sheets>
    <sheet name="a. Instructions" sheetId="7" r:id="rId1"/>
    <sheet name="b. PI Table" sheetId="1" r:id="rId2"/>
    <sheet name="c. Activity Table" sheetId="2" r:id="rId3"/>
    <sheet name="d. Budget Details" sheetId="3" r:id="rId4"/>
    <sheet name="e. Overall Core" sheetId="8" r:id="rId5"/>
    <sheet name="f. Budget by Activity" sheetId="9" r:id="rId6"/>
    <sheet name="g. Budget by PI" sheetId="4" r:id="rId7"/>
    <sheet name="h. Budget by Institution" sheetId="5" r:id="rId8"/>
    <sheet name="i. Funding Schedule" sheetId="6" r:id="rId9"/>
  </sheets>
  <definedNames>
    <definedName name="_xlnm.Print_Area" localSheetId="2">'c. Activity Table'!$A$1:$D$23</definedName>
    <definedName name="_xlnm.Print_Area" localSheetId="3">'d. Budget Details'!$A:$N</definedName>
    <definedName name="_xlnm.Print_Titles" localSheetId="3">'d. Budget Details'!$1:$26</definedName>
    <definedName name="_xlnm.Print_Titles" localSheetId="7">'h. Budget by Institution'!$1:$8</definedName>
  </definedNames>
  <calcPr calcId="179017"/>
  <pivotCaches>
    <pivotCache cacheId="0" r:id="rId10"/>
    <pivotCache cacheId="1" r:id="rId11"/>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2" i="1"/>
  <c r="E21" i="1"/>
  <c r="E20" i="1"/>
  <c r="E19" i="1"/>
  <c r="E18" i="1"/>
  <c r="E17" i="1"/>
  <c r="E16" i="1"/>
  <c r="E15" i="1"/>
  <c r="E14" i="1"/>
  <c r="E13" i="1"/>
  <c r="C3" i="6"/>
  <c r="H100" i="3" l="1"/>
  <c r="H90" i="3"/>
  <c r="H80" i="3"/>
  <c r="I80" i="3"/>
  <c r="H70" i="3"/>
  <c r="H60" i="3"/>
  <c r="H50" i="3"/>
  <c r="H40" i="3"/>
  <c r="H102" i="3" l="1"/>
  <c r="K100" i="3"/>
  <c r="K90" i="3"/>
  <c r="K80" i="3"/>
  <c r="K70" i="3"/>
  <c r="K60" i="3"/>
  <c r="K50" i="3"/>
  <c r="K40" i="3"/>
  <c r="A94" i="3" l="1"/>
  <c r="A95" i="3"/>
  <c r="A96" i="3"/>
  <c r="A97" i="3"/>
  <c r="A98" i="3"/>
  <c r="A99" i="3"/>
  <c r="A93" i="3"/>
  <c r="A84" i="3"/>
  <c r="A85" i="3"/>
  <c r="A86" i="3"/>
  <c r="A87" i="3"/>
  <c r="A88" i="3"/>
  <c r="A89" i="3"/>
  <c r="A83" i="3"/>
  <c r="A74" i="3"/>
  <c r="A75" i="3"/>
  <c r="A76" i="3"/>
  <c r="A77" i="3"/>
  <c r="A78" i="3"/>
  <c r="A79" i="3"/>
  <c r="A73" i="3"/>
  <c r="A64" i="3"/>
  <c r="A65" i="3"/>
  <c r="A66" i="3"/>
  <c r="A67" i="3"/>
  <c r="A68" i="3"/>
  <c r="A69" i="3"/>
  <c r="A70" i="3"/>
  <c r="A63" i="3"/>
  <c r="A34" i="3"/>
  <c r="B34" i="3"/>
  <c r="A35" i="3"/>
  <c r="B35" i="3"/>
  <c r="A36" i="3"/>
  <c r="B36" i="3"/>
  <c r="A37" i="3"/>
  <c r="B37" i="3"/>
  <c r="A38" i="3"/>
  <c r="B38" i="3"/>
  <c r="A39" i="3"/>
  <c r="B39" i="3"/>
  <c r="B33" i="3"/>
  <c r="A33" i="3"/>
  <c r="M33" i="3"/>
  <c r="M34" i="3"/>
  <c r="M35" i="3"/>
  <c r="B93" i="3"/>
  <c r="B94" i="3"/>
  <c r="B95" i="3"/>
  <c r="B96" i="3"/>
  <c r="B97" i="3"/>
  <c r="B98" i="3"/>
  <c r="B99" i="3"/>
  <c r="B100" i="3"/>
  <c r="A100" i="3"/>
  <c r="B83" i="3"/>
  <c r="B84" i="3"/>
  <c r="B85" i="3"/>
  <c r="B86" i="3"/>
  <c r="B87" i="3"/>
  <c r="B88" i="3"/>
  <c r="B89" i="3"/>
  <c r="B90" i="3"/>
  <c r="A90" i="3"/>
  <c r="B73" i="3"/>
  <c r="B74" i="3"/>
  <c r="B75" i="3"/>
  <c r="B76" i="3"/>
  <c r="B77" i="3"/>
  <c r="B78" i="3"/>
  <c r="B79" i="3"/>
  <c r="B80" i="3"/>
  <c r="A80" i="3"/>
  <c r="B64" i="3"/>
  <c r="B65" i="3"/>
  <c r="B66" i="3"/>
  <c r="B67" i="3"/>
  <c r="B68" i="3"/>
  <c r="B69" i="3"/>
  <c r="B63" i="3"/>
  <c r="B70" i="3"/>
  <c r="B54" i="3"/>
  <c r="B55" i="3"/>
  <c r="B56" i="3"/>
  <c r="B57" i="3"/>
  <c r="B58" i="3"/>
  <c r="B59" i="3"/>
  <c r="B53" i="3"/>
  <c r="B44" i="3"/>
  <c r="B45" i="3"/>
  <c r="B46" i="3"/>
  <c r="B47" i="3"/>
  <c r="B48" i="3"/>
  <c r="B49" i="3"/>
  <c r="B43" i="3"/>
  <c r="B60" i="3"/>
  <c r="A60" i="3"/>
  <c r="B50" i="3"/>
  <c r="A50" i="3"/>
  <c r="E12" i="1"/>
  <c r="L100" i="3"/>
  <c r="J100" i="3"/>
  <c r="I100" i="3"/>
  <c r="G100" i="3"/>
  <c r="L90" i="3"/>
  <c r="J90" i="3"/>
  <c r="I90" i="3"/>
  <c r="G90" i="3"/>
  <c r="L80" i="3"/>
  <c r="J80" i="3"/>
  <c r="G80" i="3"/>
  <c r="L70" i="3"/>
  <c r="J70" i="3"/>
  <c r="I70" i="3"/>
  <c r="G70" i="3"/>
  <c r="L60" i="3"/>
  <c r="J60" i="3"/>
  <c r="I60" i="3"/>
  <c r="G60" i="3"/>
  <c r="L50" i="3"/>
  <c r="J50" i="3"/>
  <c r="I50" i="3"/>
  <c r="G50" i="3"/>
  <c r="G102" i="3" s="1"/>
  <c r="L40" i="3"/>
  <c r="J40" i="3"/>
  <c r="I40" i="3"/>
  <c r="I102" i="3" s="1"/>
  <c r="G40" i="3"/>
  <c r="M99" i="3"/>
  <c r="M98" i="3"/>
  <c r="M97" i="3"/>
  <c r="M96" i="3"/>
  <c r="M95" i="3"/>
  <c r="M94" i="3"/>
  <c r="M93" i="3"/>
  <c r="M89" i="3"/>
  <c r="M88" i="3"/>
  <c r="M87" i="3"/>
  <c r="M86" i="3"/>
  <c r="M85" i="3"/>
  <c r="M84" i="3"/>
  <c r="M83" i="3"/>
  <c r="M79" i="3"/>
  <c r="M78" i="3"/>
  <c r="M77" i="3"/>
  <c r="M76" i="3"/>
  <c r="M75" i="3"/>
  <c r="M74" i="3"/>
  <c r="M73" i="3"/>
  <c r="M69" i="3"/>
  <c r="M68" i="3"/>
  <c r="M67" i="3"/>
  <c r="M66" i="3"/>
  <c r="M65" i="3"/>
  <c r="M64" i="3"/>
  <c r="M63" i="3"/>
  <c r="E11" i="1"/>
  <c r="E24" i="1"/>
  <c r="E25" i="1"/>
  <c r="E26" i="1"/>
  <c r="E27" i="1"/>
  <c r="E28" i="1"/>
  <c r="E29" i="1"/>
  <c r="E30" i="1"/>
  <c r="E31" i="1"/>
  <c r="E32" i="1"/>
  <c r="E33" i="1"/>
  <c r="E34" i="1"/>
  <c r="E35" i="1"/>
  <c r="E36" i="1"/>
  <c r="E37" i="1"/>
  <c r="A59" i="3"/>
  <c r="A58" i="3"/>
  <c r="A57" i="3"/>
  <c r="A56" i="3"/>
  <c r="A55" i="3"/>
  <c r="A54" i="3"/>
  <c r="A53" i="3"/>
  <c r="M59" i="3"/>
  <c r="M58" i="3"/>
  <c r="M57" i="3"/>
  <c r="M56" i="3"/>
  <c r="M55" i="3"/>
  <c r="M54" i="3"/>
  <c r="M53" i="3"/>
  <c r="Z29" i="3"/>
  <c r="AA29" i="3" s="1"/>
  <c r="Z28" i="3"/>
  <c r="AA28" i="3" s="1"/>
  <c r="Z27" i="3"/>
  <c r="AA27" i="3" s="1"/>
  <c r="Z26" i="3"/>
  <c r="AA26" i="3" s="1"/>
  <c r="Z25" i="3"/>
  <c r="AA25" i="3" s="1"/>
  <c r="Z23" i="3"/>
  <c r="AA23" i="3" s="1"/>
  <c r="Z22" i="3"/>
  <c r="AA22" i="3" s="1"/>
  <c r="Z21" i="3"/>
  <c r="AA21" i="3" s="1"/>
  <c r="AA20" i="3"/>
  <c r="Z19" i="3"/>
  <c r="AA19" i="3" s="1"/>
  <c r="Z18" i="3"/>
  <c r="AA18" i="3" s="1"/>
  <c r="Z17" i="3"/>
  <c r="AA17" i="3" s="1"/>
  <c r="A49" i="3"/>
  <c r="B40" i="3"/>
  <c r="A40" i="3"/>
  <c r="C4" i="6"/>
  <c r="C4" i="5"/>
  <c r="J4" i="5" s="1"/>
  <c r="C4" i="9"/>
  <c r="M4" i="9" s="1"/>
  <c r="C4" i="3"/>
  <c r="B6" i="8"/>
  <c r="B7" i="8"/>
  <c r="B8" i="8"/>
  <c r="B5" i="8"/>
  <c r="C4" i="4"/>
  <c r="K4" i="4" s="1"/>
  <c r="A48" i="3"/>
  <c r="A47" i="3"/>
  <c r="A46" i="3"/>
  <c r="A45" i="3"/>
  <c r="A44" i="3"/>
  <c r="A43" i="3"/>
  <c r="M29" i="3"/>
  <c r="M28" i="3"/>
  <c r="C6" i="9"/>
  <c r="M6" i="9" s="1"/>
  <c r="C5" i="9"/>
  <c r="M5" i="9" s="1"/>
  <c r="C3" i="9"/>
  <c r="M3" i="9"/>
  <c r="M49" i="3"/>
  <c r="M48" i="3"/>
  <c r="M47" i="3"/>
  <c r="M46" i="3"/>
  <c r="M45" i="3"/>
  <c r="M44" i="3"/>
  <c r="M43" i="3"/>
  <c r="M39" i="3"/>
  <c r="M38" i="3"/>
  <c r="M37" i="3"/>
  <c r="M36" i="3"/>
  <c r="M27" i="3"/>
  <c r="D4" i="2"/>
  <c r="D5" i="2"/>
  <c r="D4" i="1"/>
  <c r="B27" i="8"/>
  <c r="B23" i="8"/>
  <c r="B28" i="8"/>
  <c r="E18" i="8"/>
  <c r="D18" i="8"/>
  <c r="C18" i="8"/>
  <c r="B18" i="8"/>
  <c r="C6" i="6"/>
  <c r="C5" i="6"/>
  <c r="C6" i="5"/>
  <c r="J6" i="5" s="1"/>
  <c r="C5" i="5"/>
  <c r="J5" i="5" s="1"/>
  <c r="C3" i="5"/>
  <c r="J3" i="5"/>
  <c r="C6" i="4"/>
  <c r="K6" i="4" s="1"/>
  <c r="C5" i="4"/>
  <c r="K5" i="4" s="1"/>
  <c r="C3" i="4"/>
  <c r="K3" i="4" s="1"/>
  <c r="C6" i="3"/>
  <c r="C5" i="3"/>
  <c r="Q29" i="3" s="1"/>
  <c r="C3" i="3"/>
  <c r="D6" i="2"/>
  <c r="D3" i="2"/>
  <c r="D6" i="1"/>
  <c r="D5" i="1"/>
  <c r="D3" i="1"/>
  <c r="B29" i="8"/>
  <c r="J102" i="3" l="1"/>
  <c r="M60" i="3"/>
  <c r="M80" i="3"/>
  <c r="M90" i="3"/>
  <c r="U29" i="3"/>
  <c r="M40" i="3"/>
  <c r="M70" i="3"/>
  <c r="M50" i="3"/>
  <c r="L102" i="3"/>
  <c r="M100" i="3"/>
  <c r="U28" i="3"/>
  <c r="S44" i="3" l="1"/>
  <c r="T98" i="3"/>
  <c r="T89" i="3"/>
  <c r="T94" i="3"/>
  <c r="T85" i="3"/>
  <c r="T43" i="3"/>
  <c r="T88" i="3"/>
  <c r="T79" i="3"/>
  <c r="T34" i="3"/>
  <c r="T93" i="3"/>
  <c r="T77" i="3"/>
  <c r="T74" i="3"/>
  <c r="T86" i="3"/>
  <c r="T83" i="3"/>
  <c r="T95" i="3"/>
  <c r="S34" i="3"/>
  <c r="S49" i="3"/>
  <c r="S99" i="3"/>
  <c r="S97" i="3"/>
  <c r="T65" i="3"/>
  <c r="T49" i="3"/>
  <c r="T47" i="3"/>
  <c r="T38" i="3"/>
  <c r="T97" i="3"/>
  <c r="T55" i="3"/>
  <c r="T63" i="3"/>
  <c r="T54" i="3"/>
  <c r="T96" i="3"/>
  <c r="T46" i="3"/>
  <c r="S69" i="3"/>
  <c r="S54" i="3"/>
  <c r="T37" i="3"/>
  <c r="T35" i="3"/>
  <c r="T33" i="3"/>
  <c r="T68" i="3"/>
  <c r="T76" i="3"/>
  <c r="T78" i="3"/>
  <c r="T69" i="3"/>
  <c r="T99" i="3"/>
  <c r="T57" i="3"/>
  <c r="T44" i="3"/>
  <c r="T45" i="3"/>
  <c r="T64" i="3"/>
  <c r="T58" i="3"/>
  <c r="T73" i="3"/>
  <c r="S89" i="3"/>
  <c r="S64" i="3"/>
  <c r="S79" i="3"/>
  <c r="T84" i="3"/>
  <c r="T75" i="3"/>
  <c r="T66" i="3"/>
  <c r="T59" i="3"/>
  <c r="T53" i="3"/>
  <c r="T56" i="3"/>
  <c r="T87" i="3"/>
  <c r="T67" i="3"/>
  <c r="T39" i="3"/>
  <c r="T36" i="3"/>
  <c r="T48" i="3"/>
  <c r="Q33" i="3"/>
  <c r="S87" i="3"/>
  <c r="S46" i="3"/>
  <c r="M102" i="3"/>
  <c r="S67" i="3"/>
  <c r="S38" i="3"/>
  <c r="S56" i="3"/>
  <c r="S74" i="3"/>
  <c r="S85" i="3"/>
  <c r="S43" i="3"/>
  <c r="S68" i="3"/>
  <c r="S86" i="3"/>
  <c r="S36" i="3"/>
  <c r="S48" i="3"/>
  <c r="S66" i="3"/>
  <c r="S84" i="3"/>
  <c r="S33" i="3"/>
  <c r="S94" i="3"/>
  <c r="S47" i="3"/>
  <c r="S65" i="3"/>
  <c r="S93" i="3"/>
  <c r="S58" i="3"/>
  <c r="S59" i="3"/>
  <c r="S77" i="3"/>
  <c r="S95" i="3"/>
  <c r="S76" i="3"/>
  <c r="S39" i="3"/>
  <c r="S57" i="3"/>
  <c r="S75" i="3"/>
  <c r="S45" i="3"/>
  <c r="S53" i="3"/>
  <c r="S78" i="3"/>
  <c r="S96" i="3"/>
  <c r="S73" i="3"/>
  <c r="S37" i="3"/>
  <c r="S55" i="3"/>
  <c r="S83" i="3"/>
  <c r="S98" i="3"/>
  <c r="S35" i="3"/>
  <c r="S63" i="3"/>
  <c r="S88" i="3"/>
  <c r="R33" i="3"/>
  <c r="R74" i="3"/>
  <c r="R46" i="3"/>
  <c r="R68" i="3"/>
  <c r="R93" i="3"/>
  <c r="R54" i="3"/>
  <c r="R76" i="3"/>
  <c r="R98" i="3"/>
  <c r="R37" i="3"/>
  <c r="R59" i="3"/>
  <c r="R84" i="3"/>
  <c r="R63" i="3"/>
  <c r="R38" i="3"/>
  <c r="R78" i="3"/>
  <c r="R53" i="3"/>
  <c r="R75" i="3"/>
  <c r="R97" i="3"/>
  <c r="R36" i="3"/>
  <c r="R58" i="3"/>
  <c r="R83" i="3"/>
  <c r="R44" i="3"/>
  <c r="R66" i="3"/>
  <c r="R88" i="3"/>
  <c r="R45" i="3"/>
  <c r="R49" i="3"/>
  <c r="R85" i="3"/>
  <c r="R35" i="3"/>
  <c r="R57" i="3"/>
  <c r="R79" i="3"/>
  <c r="R43" i="3"/>
  <c r="R65" i="3"/>
  <c r="R87" i="3"/>
  <c r="R34" i="3"/>
  <c r="R48" i="3"/>
  <c r="R73" i="3"/>
  <c r="R95" i="3"/>
  <c r="P34" i="3"/>
  <c r="R56" i="3"/>
  <c r="R89" i="3"/>
  <c r="R39" i="3"/>
  <c r="R64" i="3"/>
  <c r="R86" i="3"/>
  <c r="R47" i="3"/>
  <c r="R69" i="3"/>
  <c r="R94" i="3"/>
  <c r="R55" i="3"/>
  <c r="R77" i="3"/>
  <c r="R99" i="3"/>
  <c r="R67" i="3"/>
  <c r="R96" i="3"/>
  <c r="Q96" i="3"/>
  <c r="Q78" i="3"/>
  <c r="Q59" i="3"/>
  <c r="Q64" i="3"/>
  <c r="Q48" i="3"/>
  <c r="Q88" i="3"/>
  <c r="Q89" i="3"/>
  <c r="Q39" i="3"/>
  <c r="Q84" i="3"/>
  <c r="Q95" i="3"/>
  <c r="Q36" i="3"/>
  <c r="Q86" i="3"/>
  <c r="Q53" i="3"/>
  <c r="Q97" i="3"/>
  <c r="Q85" i="3"/>
  <c r="Q87" i="3"/>
  <c r="Q46" i="3"/>
  <c r="Q94" i="3"/>
  <c r="Q75" i="3"/>
  <c r="Q77" i="3"/>
  <c r="Q66" i="3"/>
  <c r="Q55" i="3"/>
  <c r="Q49" i="3"/>
  <c r="Q44" i="3"/>
  <c r="P78" i="3"/>
  <c r="P97" i="3"/>
  <c r="P93" i="3"/>
  <c r="P76" i="3"/>
  <c r="P64" i="3"/>
  <c r="P84" i="3"/>
  <c r="P73" i="3"/>
  <c r="P38" i="3"/>
  <c r="P44" i="3"/>
  <c r="P57" i="3"/>
  <c r="P48" i="3"/>
  <c r="P95" i="3"/>
  <c r="P66" i="3"/>
  <c r="P89" i="3"/>
  <c r="P74" i="3"/>
  <c r="P35" i="3"/>
  <c r="P58" i="3"/>
  <c r="P98" i="3"/>
  <c r="P87" i="3"/>
  <c r="P88" i="3"/>
  <c r="P85" i="3"/>
  <c r="P47" i="3"/>
  <c r="P56" i="3"/>
  <c r="P79" i="3"/>
  <c r="P96" i="3"/>
  <c r="P68" i="3"/>
  <c r="P86" i="3"/>
  <c r="P63" i="3"/>
  <c r="P33" i="3"/>
  <c r="P36" i="3"/>
  <c r="P45" i="3"/>
  <c r="P37" i="3"/>
  <c r="P43" i="3"/>
  <c r="P77" i="3"/>
  <c r="P94" i="3"/>
  <c r="P75" i="3"/>
  <c r="P83" i="3"/>
  <c r="P55" i="3"/>
  <c r="P39" i="3"/>
  <c r="P49" i="3"/>
  <c r="P46" i="3"/>
  <c r="P59" i="3"/>
  <c r="P65" i="3"/>
  <c r="P99" i="3"/>
  <c r="P69" i="3"/>
  <c r="P67" i="3"/>
  <c r="P53" i="3"/>
  <c r="P54" i="3"/>
  <c r="Q54" i="3"/>
  <c r="Q76" i="3"/>
  <c r="Q58" i="3"/>
  <c r="Q99" i="3"/>
  <c r="Q35" i="3"/>
  <c r="Q43" i="3"/>
  <c r="Q56" i="3"/>
  <c r="Q98" i="3"/>
  <c r="Q68" i="3"/>
  <c r="Q38" i="3"/>
  <c r="Q63" i="3"/>
  <c r="Q47" i="3"/>
  <c r="Q93" i="3"/>
  <c r="Q34" i="3"/>
  <c r="Q57" i="3"/>
  <c r="Q67" i="3"/>
  <c r="Q74" i="3"/>
  <c r="Q37" i="3"/>
  <c r="Q69" i="3"/>
  <c r="Q73" i="3"/>
  <c r="Q79" i="3"/>
  <c r="Q45" i="3"/>
  <c r="Q65" i="3"/>
  <c r="Q83" i="3"/>
  <c r="T100" i="3" l="1"/>
  <c r="T70" i="3"/>
  <c r="T80" i="3"/>
  <c r="T50" i="3"/>
  <c r="T40" i="3"/>
  <c r="T60" i="3"/>
  <c r="T90" i="3"/>
  <c r="U85" i="3"/>
  <c r="R80" i="3"/>
  <c r="U64" i="3"/>
  <c r="U39" i="3"/>
  <c r="R60" i="3"/>
  <c r="U78" i="3"/>
  <c r="R70" i="3"/>
  <c r="R100" i="3"/>
  <c r="R50" i="3"/>
  <c r="R90" i="3"/>
  <c r="R40" i="3"/>
  <c r="U77" i="3"/>
  <c r="U37" i="3"/>
  <c r="U66" i="3"/>
  <c r="U84" i="3"/>
  <c r="S40" i="3"/>
  <c r="U38" i="3"/>
  <c r="S50" i="3"/>
  <c r="S90" i="3"/>
  <c r="U49" i="3"/>
  <c r="U75" i="3"/>
  <c r="U45" i="3"/>
  <c r="U86" i="3"/>
  <c r="S100" i="3"/>
  <c r="Q60" i="3"/>
  <c r="U69" i="3"/>
  <c r="U36" i="3"/>
  <c r="U68" i="3"/>
  <c r="U88" i="3"/>
  <c r="U74" i="3"/>
  <c r="Q90" i="3"/>
  <c r="S70" i="3"/>
  <c r="U55" i="3"/>
  <c r="U89" i="3"/>
  <c r="Q40" i="3"/>
  <c r="U34" i="3"/>
  <c r="U94" i="3"/>
  <c r="U76" i="3"/>
  <c r="Q100" i="3"/>
  <c r="Q70" i="3"/>
  <c r="U53" i="3"/>
  <c r="P60" i="3"/>
  <c r="U99" i="3"/>
  <c r="U59" i="3"/>
  <c r="U43" i="3"/>
  <c r="P50" i="3"/>
  <c r="U33" i="3"/>
  <c r="P40" i="3"/>
  <c r="U96" i="3"/>
  <c r="U56" i="3"/>
  <c r="U87" i="3"/>
  <c r="U48" i="3"/>
  <c r="P80" i="3"/>
  <c r="U73" i="3"/>
  <c r="U93" i="3"/>
  <c r="P100" i="3"/>
  <c r="Q50" i="3"/>
  <c r="U65" i="3"/>
  <c r="U46" i="3"/>
  <c r="P90" i="3"/>
  <c r="U83" i="3"/>
  <c r="P70" i="3"/>
  <c r="U63" i="3"/>
  <c r="U47" i="3"/>
  <c r="U98" i="3"/>
  <c r="U58" i="3"/>
  <c r="U57" i="3"/>
  <c r="U97" i="3"/>
  <c r="S60" i="3"/>
  <c r="Q80" i="3"/>
  <c r="S80" i="3"/>
  <c r="U54" i="3"/>
  <c r="U67" i="3"/>
  <c r="U79" i="3"/>
  <c r="U35" i="3"/>
  <c r="U95" i="3"/>
  <c r="U44" i="3"/>
  <c r="T102" i="3" l="1"/>
  <c r="R102" i="3"/>
  <c r="S102" i="3"/>
  <c r="U90" i="3"/>
  <c r="O90" i="3" s="1"/>
  <c r="P102" i="3"/>
  <c r="U60" i="3"/>
  <c r="O60" i="3" s="1"/>
  <c r="U100" i="3"/>
  <c r="O100" i="3" s="1"/>
  <c r="U40" i="3"/>
  <c r="U70" i="3"/>
  <c r="O70" i="3" s="1"/>
  <c r="U80" i="3"/>
  <c r="O80" i="3" s="1"/>
  <c r="U50" i="3"/>
  <c r="O50" i="3" s="1"/>
  <c r="Q102" i="3"/>
  <c r="U102" i="3" l="1"/>
  <c r="O40" i="3"/>
</calcChain>
</file>

<file path=xl/sharedStrings.xml><?xml version="1.0" encoding="utf-8"?>
<sst xmlns="http://schemas.openxmlformats.org/spreadsheetml/2006/main" count="441" uniqueCount="249">
  <si>
    <t>PLEASE READ THESE INSTRUCTIONS BEFORE COMPLETING THIS BUDGET WORKBOOK</t>
  </si>
  <si>
    <t>(a) an Instructions page (this page)</t>
  </si>
  <si>
    <t>Order in which to complete the budget proposal</t>
  </si>
  <si>
    <t>Ineligible Expenses</t>
  </si>
  <si>
    <t>Eligible Expenses</t>
  </si>
  <si>
    <t>Eligible expenses are defined as Actual Cash Expenditures necessary to complete the Research Project.</t>
  </si>
  <si>
    <t>Eligible Expenses include:</t>
  </si>
  <si>
    <t>Help</t>
  </si>
  <si>
    <t>PI TABLE</t>
  </si>
  <si>
    <t>Project Title:</t>
  </si>
  <si>
    <t>Start Month:</t>
  </si>
  <si>
    <t>Start Year:</t>
  </si>
  <si>
    <t>PI</t>
  </si>
  <si>
    <t>TFRI</t>
  </si>
  <si>
    <r>
      <t>ZZZ</t>
    </r>
    <r>
      <rPr>
        <b/>
        <i/>
        <sz val="10"/>
        <rFont val="Calibri"/>
        <family val="2"/>
      </rPr>
      <t>end of PI table</t>
    </r>
  </si>
  <si>
    <t>NOTES TO COMPLETE PI TABLE</t>
  </si>
  <si>
    <t>PI's must be listed alphabetically by initials in order for the budget by PI to calculate correctly.</t>
  </si>
  <si>
    <t>ACTIVITY TABLE</t>
  </si>
  <si>
    <t>Activity Title</t>
  </si>
  <si>
    <t>Sequencing</t>
  </si>
  <si>
    <r>
      <t>ZZZ</t>
    </r>
    <r>
      <rPr>
        <b/>
        <i/>
        <sz val="10"/>
        <rFont val="Calibri"/>
        <family val="2"/>
      </rPr>
      <t>end of Activity Table</t>
    </r>
  </si>
  <si>
    <t>NOTES TO COMPLETE ACTIVITY TABLE</t>
  </si>
  <si>
    <t>You can choose one activity per PI, or multiple PIs per activity</t>
  </si>
  <si>
    <t>Activity Number</t>
  </si>
  <si>
    <t>(b) a PI Table page to identify Principal Investigators, Co-Investigators and their affiliations</t>
  </si>
  <si>
    <t xml:space="preserve">(c) an Activity Table page to identify the major sub-themes of the project </t>
  </si>
  <si>
    <t>(d) a Budget Details page (the main budget page to be completed)</t>
  </si>
  <si>
    <t>Enter the project Title, Start Month, and Start Year above.</t>
  </si>
  <si>
    <t xml:space="preserve">Indirect costs such as overhead or infrastructure charges (e.g., institutional costs of research, building maintenance, rent, insurance, </t>
  </si>
  <si>
    <r>
      <t xml:space="preserve">computer network charges, patenting costs) are </t>
    </r>
    <r>
      <rPr>
        <b/>
        <sz val="10"/>
        <color indexed="8"/>
        <rFont val="Calibri"/>
        <family val="2"/>
      </rPr>
      <t>not eligible</t>
    </r>
    <r>
      <rPr>
        <sz val="10"/>
        <color indexed="8"/>
        <rFont val="Calibri"/>
        <family val="2"/>
      </rPr>
      <t>.</t>
    </r>
  </si>
  <si>
    <t>Additional ineligible expenses include:</t>
  </si>
  <si>
    <t>Renumeration for Project Leader, Principal Investigators, Co-Investigators, Collaborators</t>
  </si>
  <si>
    <t>Major equipment over $10,000 not included in the approved budget</t>
  </si>
  <si>
    <t>Laboratory and office furniture</t>
  </si>
  <si>
    <t>Academic fees for students</t>
  </si>
  <si>
    <t>Membership fees</t>
  </si>
  <si>
    <t>Entertainment or hospitality costs</t>
  </si>
  <si>
    <t>Activities by researchers who are not part of the application</t>
  </si>
  <si>
    <t>In general, indirect costs of research (i.e., rent, heat and light, etc.) are ineligible.</t>
  </si>
  <si>
    <r>
      <t>Salaries &amp; Benefits</t>
    </r>
    <r>
      <rPr>
        <sz val="10"/>
        <rFont val="Calibri"/>
        <family val="2"/>
      </rPr>
      <t xml:space="preserve"> for Research Assistants, Technicians and Trainees working directly on the project.</t>
    </r>
  </si>
  <si>
    <t>Research Nurses, Social Researchers, Data Clerks and Project Manager may also be included.</t>
  </si>
  <si>
    <t>Clinical release time is not normally eligible, and total disclosure of time and compensation is required with request.</t>
  </si>
  <si>
    <t>Amount to be charged should reflect the proportion of individual's normal working hours working directly on project.</t>
  </si>
  <si>
    <r>
      <t>Laboratory Consumables.</t>
    </r>
    <r>
      <rPr>
        <sz val="10"/>
        <rFont val="Calibri"/>
        <family val="2"/>
      </rPr>
      <t xml:space="preserve"> Actual costs of reagents and supplies required as necessary to complete project.</t>
    </r>
  </si>
  <si>
    <r>
      <t>Clinical Supplies.</t>
    </r>
    <r>
      <rPr>
        <sz val="10"/>
        <rFont val="Calibri"/>
        <family val="2"/>
      </rPr>
      <t xml:space="preserve">  Applicable costs outside the standard of care as justified by the proposed clinical study.</t>
    </r>
  </si>
  <si>
    <r>
      <t>External Services</t>
    </r>
    <r>
      <rPr>
        <sz val="10"/>
        <rFont val="Calibri"/>
        <family val="2"/>
      </rPr>
      <t>.  Contracted Research Services related to the project provided by other research groups,</t>
    </r>
  </si>
  <si>
    <t>platforms or companies according to invoices.  Fees to be eligible must be consistent with market fees</t>
  </si>
  <si>
    <t>charged elsewhere, and in accordance with published schedules.</t>
  </si>
  <si>
    <t xml:space="preserve">Full disclosure is required of capacity, historical usage, access policy, training and technical competence of </t>
  </si>
  <si>
    <t>operators, warranties and service contracts for research equipment.  IT solutions must be scalable to reported</t>
  </si>
  <si>
    <t>data storage needs and existing capacity.</t>
  </si>
  <si>
    <r>
      <t xml:space="preserve">General and Administrative Expenses. </t>
    </r>
    <r>
      <rPr>
        <sz val="10"/>
        <rFont val="Calibri"/>
        <family val="2"/>
      </rPr>
      <t xml:space="preserve">Direct expenses for office, communications, training and research travel </t>
    </r>
  </si>
  <si>
    <t>and accommodation to attain project goals is eligible.  Economy travel only.  Realistic plan to translate results of project</t>
  </si>
  <si>
    <t>into action must be provided to support eligible costs.</t>
  </si>
  <si>
    <t>TFRI Program Project Grant Budget Instructions</t>
  </si>
  <si>
    <t>Project Leader:</t>
  </si>
  <si>
    <t>Project Leader Institution:</t>
  </si>
  <si>
    <t>Project Length - Years:</t>
  </si>
  <si>
    <t>Revenue</t>
  </si>
  <si>
    <t>Revenue Total</t>
  </si>
  <si>
    <t>Amount Secured</t>
  </si>
  <si>
    <t>Amount Under Review</t>
  </si>
  <si>
    <t>Amount Applied for</t>
  </si>
  <si>
    <t>Institutional</t>
  </si>
  <si>
    <t>Funder 1</t>
  </si>
  <si>
    <t>Funder 2</t>
  </si>
  <si>
    <t>Funder 3</t>
  </si>
  <si>
    <t>User Fees/Recoveries</t>
  </si>
  <si>
    <t>REVENUE TOTAL (A)</t>
  </si>
  <si>
    <t>Estimated Expenses</t>
  </si>
  <si>
    <t>Operating</t>
  </si>
  <si>
    <t xml:space="preserve">     - Personnel</t>
  </si>
  <si>
    <t xml:space="preserve">     - Consumables</t>
  </si>
  <si>
    <t>Sub-Total Operating</t>
  </si>
  <si>
    <t>Capital</t>
  </si>
  <si>
    <t xml:space="preserve">     - Equipment</t>
  </si>
  <si>
    <t xml:space="preserve">     - Other</t>
  </si>
  <si>
    <t>Sub Total Capital</t>
  </si>
  <si>
    <t>EXPENSE TOTAL (B)</t>
  </si>
  <si>
    <t>GRAND TOTAL (A - B)</t>
  </si>
  <si>
    <t>Project Role</t>
  </si>
  <si>
    <t>PL</t>
  </si>
  <si>
    <t>Example 1</t>
  </si>
  <si>
    <t>Example 2</t>
  </si>
  <si>
    <t>Terry Fox Research Institute</t>
  </si>
  <si>
    <t>PROJECT 1</t>
  </si>
  <si>
    <t>CORE 1</t>
  </si>
  <si>
    <t>This is the main budget worksheet.  Fill in the Activity and PI Tables first, and then add your line items and costs to this worksheet.</t>
  </si>
  <si>
    <t>To move line items in your budget, please use "Copy and Paste" rather than "Cut and Paste" in order to maintain the integrity of the formulas</t>
  </si>
  <si>
    <t>Units / FTE is used to define total units of the item to be consumed over entire project, or to define the number of FTEs of that Item required per PI.</t>
  </si>
  <si>
    <t>In the Cost column, please enter the total cost per unit in CAD dollars.  For Personnel items, please enter the total annual cost for salary plus benefits.</t>
  </si>
  <si>
    <t>Please enter the cost per year - this may be calculated by multiplying cost column by units/FTE column, or may need to be adjusted.</t>
  </si>
  <si>
    <t>Ensure that the Total column adds up the total cost for the entered line item for all 5 years of the project.</t>
  </si>
  <si>
    <t>Please double-check the calculations and make sure that your budget adds up before submitting, as formulas are not protected.</t>
  </si>
  <si>
    <t>*** Please read the instructions before completing this worksheet ***</t>
  </si>
  <si>
    <t>Line Item</t>
  </si>
  <si>
    <t>Units/FTE</t>
  </si>
  <si>
    <t>Year 1</t>
  </si>
  <si>
    <t>Year 2</t>
  </si>
  <si>
    <t>Year 3</t>
  </si>
  <si>
    <t>Total</t>
  </si>
  <si>
    <t>FY2020</t>
  </si>
  <si>
    <t>FY2021</t>
  </si>
  <si>
    <t>Total Budget</t>
  </si>
  <si>
    <t>Activity #</t>
  </si>
  <si>
    <t>Other</t>
  </si>
  <si>
    <t>Equipment</t>
  </si>
  <si>
    <t>Salaries - Staff</t>
  </si>
  <si>
    <t>Salaries - Trainee</t>
  </si>
  <si>
    <t>Expendables</t>
  </si>
  <si>
    <t>Purchased Services</t>
  </si>
  <si>
    <t>Line Description</t>
  </si>
  <si>
    <t>BCCRC</t>
  </si>
  <si>
    <t>Cost per Unit/FTE</t>
  </si>
  <si>
    <t>Institution - Abbreviated</t>
  </si>
  <si>
    <t>Institution Receiving Funds</t>
  </si>
  <si>
    <t>Justification Reference #</t>
  </si>
  <si>
    <t>1b</t>
  </si>
  <si>
    <t>PI receiving Funds</t>
  </si>
  <si>
    <t>Line Items:</t>
  </si>
  <si>
    <t>Drop Down Menu</t>
  </si>
  <si>
    <t>TFRI Use only.</t>
  </si>
  <si>
    <t>Purchased Service</t>
  </si>
  <si>
    <t>GSC</t>
  </si>
  <si>
    <t>5a</t>
  </si>
  <si>
    <t>Publication</t>
  </si>
  <si>
    <t>6c</t>
  </si>
  <si>
    <t>Subtotal</t>
  </si>
  <si>
    <t>BUDGET BY PI</t>
  </si>
  <si>
    <t>BUDGET DETAILS</t>
  </si>
  <si>
    <t>OVERALL CORE</t>
  </si>
  <si>
    <t>Budget by Activity</t>
  </si>
  <si>
    <t>Budget by Institution</t>
  </si>
  <si>
    <t>Funding Schedule</t>
  </si>
  <si>
    <t>PROG COST</t>
  </si>
  <si>
    <t>DO NOT DELETE THIS TABLE</t>
  </si>
  <si>
    <t>IT IS USED TO CALCULATE FISCAL YR VALUES</t>
  </si>
  <si>
    <t>Month</t>
  </si>
  <si>
    <t>1st yr</t>
  </si>
  <si>
    <t>2nd yr</t>
  </si>
  <si>
    <t>Research Staff</t>
  </si>
  <si>
    <t>Grand Total</t>
  </si>
  <si>
    <t xml:space="preserve"> Year 1</t>
  </si>
  <si>
    <t xml:space="preserve"> Year 2</t>
  </si>
  <si>
    <t xml:space="preserve"> Year 3</t>
  </si>
  <si>
    <t xml:space="preserve"> Total</t>
  </si>
  <si>
    <t>PI 
(Receiving Funds)</t>
  </si>
  <si>
    <t>Select from List</t>
  </si>
  <si>
    <t>Empty</t>
  </si>
  <si>
    <t>*Select one PI per line Item only</t>
  </si>
  <si>
    <t>Budget Breakdown by Fiscal Year (FY)</t>
  </si>
  <si>
    <t>FY = April 1 - March 31</t>
  </si>
  <si>
    <t>Month #:</t>
  </si>
  <si>
    <t xml:space="preserve">First year multiplier: </t>
  </si>
  <si>
    <t>Second year multiplier:</t>
  </si>
  <si>
    <t xml:space="preserve"> FY2020</t>
  </si>
  <si>
    <t xml:space="preserve"> FY2021</t>
  </si>
  <si>
    <t>Fill in the PI Table &amp; Activity Table pages first, and then complete the Budget Details page.</t>
  </si>
  <si>
    <t>By Fiscal Year</t>
  </si>
  <si>
    <t>By Project Year</t>
  </si>
  <si>
    <t>Next to the activity number above, add a descriptive activity title</t>
  </si>
  <si>
    <t>Institution</t>
  </si>
  <si>
    <t>In the Institution column, please select from the drop down menu. The drop down list is from the list in the PI table page.</t>
  </si>
  <si>
    <t>In the PI column, please select from the drop down menu who will be receiving funds for that expense. The drop down list is from PI table page.</t>
  </si>
  <si>
    <t>In the Line Item column, please select from the drop down menu. The drop down menu is pre-defined by TFRI.</t>
  </si>
  <si>
    <t>Select Activity</t>
  </si>
  <si>
    <t>Select Title</t>
  </si>
  <si>
    <t>Check</t>
  </si>
  <si>
    <t>Last Name</t>
  </si>
  <si>
    <t>First Name</t>
  </si>
  <si>
    <t>Watkins</t>
  </si>
  <si>
    <t>Russell</t>
  </si>
  <si>
    <t>Ling</t>
  </si>
  <si>
    <t>Victor</t>
  </si>
  <si>
    <t>Watkins, R</t>
  </si>
  <si>
    <t>Ling, V</t>
  </si>
  <si>
    <t>Name</t>
  </si>
  <si>
    <t>Marra, M</t>
  </si>
  <si>
    <t>** PLEASE LIST PI's ALPHABETICALLY BY LAST NAME **</t>
  </si>
  <si>
    <t>This excel budget workbook comprises of 7 worksheets:</t>
  </si>
  <si>
    <r>
      <t>(</t>
    </r>
    <r>
      <rPr>
        <sz val="10"/>
        <color rgb="FF7030A0"/>
        <rFont val="Calibri"/>
        <family val="2"/>
      </rPr>
      <t>e)</t>
    </r>
    <r>
      <rPr>
        <sz val="10"/>
        <color rgb="FF7030A0"/>
        <rFont val="Calibri"/>
        <family val="2"/>
        <scheme val="minor"/>
      </rPr>
      <t xml:space="preserve"> an Overall Core page for situations in which a Core will form part of a larger institutional core, itemize all sources of annual revenue for the Core Technology Platform </t>
    </r>
  </si>
  <si>
    <t>(f) a Budget by Activity Table page (which is a pivot table calculated from (d) above) - NO ENTRY REQUIRED</t>
  </si>
  <si>
    <t>(g) a Budget by PI Table page (which is a pivot table calculated from (d) above) - NO ENTRY REQUIRED</t>
  </si>
  <si>
    <t>(h) a Budget by Institution page (which is a high level summary calculated from (d) above) - NO ENTRY REQUIRED</t>
  </si>
  <si>
    <t>(i) a Funding Schedule page (which is calculated from (d) above) - NO ENTRY REQUIRED</t>
  </si>
  <si>
    <t>* Only enter date in yellow shaded areas. Do not put numbers in the grey shaded areas as they contain calculated formulas.</t>
  </si>
  <si>
    <t>4a</t>
  </si>
  <si>
    <t>5b</t>
  </si>
  <si>
    <t>5c</t>
  </si>
  <si>
    <t>5d</t>
  </si>
  <si>
    <t>5e</t>
  </si>
  <si>
    <t>5f</t>
  </si>
  <si>
    <t>Provide full names and affiliations of Project Investigator/Project Leader</t>
  </si>
  <si>
    <t>There is where you would enter the title of the project.</t>
  </si>
  <si>
    <t>To insert a new line item, copy an existing line item, right-click the row where you want to insert it, and select "Insert copied cells"</t>
  </si>
  <si>
    <t>** You can change any part of this workbook, but it is not advised that you do so. TFRI decided not to lock the worksheets so you have more flexibility in entering the data.</t>
  </si>
  <si>
    <t xml:space="preserve">Please unhide rows as needed to display all of your activities. </t>
  </si>
  <si>
    <t>*collapse this section after reading.</t>
  </si>
  <si>
    <t>GRAND TOTAL:</t>
  </si>
  <si>
    <t>(blank)</t>
  </si>
  <si>
    <t>(blank) Total</t>
  </si>
  <si>
    <t>*Select one PI per line Item only Total</t>
  </si>
  <si>
    <t>Select Activity Total</t>
  </si>
  <si>
    <t>*Unselect filters: Blank and Select Activity</t>
  </si>
  <si>
    <t>BC Cancer Research Centre</t>
  </si>
  <si>
    <t>Building, Room #</t>
  </si>
  <si>
    <t>Street Address</t>
  </si>
  <si>
    <t>Province</t>
  </si>
  <si>
    <t>City</t>
  </si>
  <si>
    <t>Postal Code</t>
  </si>
  <si>
    <t>Email</t>
  </si>
  <si>
    <t>Phone #</t>
  </si>
  <si>
    <t>14th Floor</t>
  </si>
  <si>
    <t>675 West 10th Avenue</t>
  </si>
  <si>
    <t>Vancouver</t>
  </si>
  <si>
    <t>BC</t>
  </si>
  <si>
    <t>V5Z 1L3</t>
  </si>
  <si>
    <t>* Remember to refresh tables.</t>
  </si>
  <si>
    <t>(Right click inside table, select refresh)</t>
  </si>
  <si>
    <t>July</t>
  </si>
  <si>
    <t>For help completing this workbook - contact Russell Watkins at rwatkins@tfri.ca or Bernard Czajkowski at bernardczajkowski@tfri.ca</t>
  </si>
  <si>
    <r>
      <t>Research Equipment, IT and Software</t>
    </r>
    <r>
      <rPr>
        <sz val="10"/>
        <rFont val="Calibri"/>
        <family val="2"/>
      </rPr>
      <t>.  Only eligible to the extent required by the project, and evidence must be provided</t>
    </r>
  </si>
  <si>
    <t>that access is not available to existing equipment, and the project will be compromised by lack of or ineffective access.</t>
  </si>
  <si>
    <t>Program Costs</t>
  </si>
  <si>
    <t>Sequencing Core</t>
  </si>
  <si>
    <t>Anti-Tumor Immune Response</t>
  </si>
  <si>
    <t>There is where you would enter the title of the core</t>
  </si>
  <si>
    <t xml:space="preserve">The "Justification Reference #" cell is intended to allow you to reference each specific item from your justification document. Use whatever </t>
  </si>
  <si>
    <t>system you prefer, but it should be possible to connect line items to the budget justification entries</t>
  </si>
  <si>
    <t>*Unselect filters: Blank and *Select one PI per line Item only</t>
  </si>
  <si>
    <t>*Unselect filters: Blank and Subtotal</t>
  </si>
  <si>
    <t>*Unselect Filters: Blank, *Select one PI per line Item only, Subtotal, Select Activity</t>
  </si>
  <si>
    <t>Year 4</t>
  </si>
  <si>
    <t>FY2022</t>
  </si>
  <si>
    <t>FY2023</t>
  </si>
  <si>
    <t xml:space="preserve">  Year 4   </t>
  </si>
  <si>
    <t xml:space="preserve">  FY2022</t>
  </si>
  <si>
    <t xml:space="preserve"> FY2023</t>
  </si>
  <si>
    <t xml:space="preserve"> Total </t>
  </si>
  <si>
    <t xml:space="preserve">  </t>
  </si>
  <si>
    <t xml:space="preserve"> Year 4</t>
  </si>
  <si>
    <t xml:space="preserve"> </t>
  </si>
  <si>
    <t xml:space="preserve"> FY2022</t>
  </si>
  <si>
    <t xml:space="preserve">Budget Total </t>
  </si>
  <si>
    <t>FY2024</t>
  </si>
  <si>
    <t xml:space="preserve"> FY2024</t>
  </si>
  <si>
    <t xml:space="preserve">**Note that the MAXIMUM number of Cores is 2 and the MAXIMUM number of projects is 5, to a TOTAL of no more than 7 activities. </t>
  </si>
  <si>
    <t xml:space="preserve">If you have leveraged funds, please enter your funder name(s) below in the institution field, then expand and complete the section(s) as needed. </t>
  </si>
  <si>
    <t xml:space="preserve">Overview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</si>
</sst>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43" formatCode="_-* #,##0.00_-;\-* #,##0.00_-;_-* &quot;-&quot;??_-;_-@_-"/>
    <numFmt numFmtId="164" formatCode="_(* #,##0_);_(* \(#,##0\);_(* &quot;-&quot;_);_(@_)"/>
    <numFmt numFmtId="165" formatCode="&quot;$&quot;#,##0"/>
    <numFmt numFmtId="166" formatCode="_-* #,##0_-;\-* #,##0_-;_-*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name val="Arial"/>
      <family val="2"/>
    </font>
    <font>
      <b/>
      <sz val="12"/>
      <name val="Calibri"/>
      <family val="2"/>
      <scheme val="minor"/>
    </font>
    <font>
      <i/>
      <sz val="11"/>
      <color theme="1"/>
      <name val="Calibri"/>
      <family val="2"/>
      <scheme val="minor"/>
    </font>
    <font>
      <sz val="10"/>
      <name val="Arial"/>
      <family val="2"/>
    </font>
    <font>
      <sz val="10"/>
      <name val="Calibri"/>
      <family val="2"/>
    </font>
    <font>
      <b/>
      <sz val="10"/>
      <color indexed="8"/>
      <name val="Calibri"/>
      <family val="2"/>
    </font>
    <font>
      <sz val="10"/>
      <color indexed="8"/>
      <name val="Calibri"/>
      <family val="2"/>
    </font>
    <font>
      <b/>
      <i/>
      <sz val="10"/>
      <name val="Calibri"/>
      <family val="2"/>
    </font>
    <font>
      <sz val="10"/>
      <name val="Calibri"/>
      <family val="2"/>
      <scheme val="minor"/>
    </font>
    <font>
      <b/>
      <sz val="10"/>
      <name val="Calibri"/>
      <family val="2"/>
      <scheme val="minor"/>
    </font>
    <font>
      <b/>
      <i/>
      <sz val="10"/>
      <color theme="4" tint="-0.249977111117893"/>
      <name val="Calibri"/>
      <family val="2"/>
      <scheme val="minor"/>
    </font>
    <font>
      <b/>
      <sz val="10"/>
      <color indexed="10"/>
      <name val="Calibri"/>
      <family val="2"/>
      <scheme val="minor"/>
    </font>
    <font>
      <b/>
      <i/>
      <sz val="10"/>
      <color theme="1"/>
      <name val="Calibri"/>
      <family val="2"/>
      <scheme val="minor"/>
    </font>
    <font>
      <b/>
      <i/>
      <sz val="10"/>
      <name val="Calibri"/>
      <family val="2"/>
      <scheme val="minor"/>
    </font>
    <font>
      <b/>
      <sz val="14"/>
      <color theme="1"/>
      <name val="Calibri"/>
      <family val="2"/>
      <scheme val="minor"/>
    </font>
    <font>
      <b/>
      <i/>
      <sz val="10"/>
      <color indexed="9"/>
      <name val="Calibri"/>
      <family val="2"/>
      <scheme val="minor"/>
    </font>
    <font>
      <b/>
      <sz val="16"/>
      <name val="Calibri"/>
      <family val="2"/>
      <scheme val="minor"/>
    </font>
    <font>
      <i/>
      <sz val="10"/>
      <name val="Calibri"/>
      <family val="2"/>
      <scheme val="minor"/>
    </font>
    <font>
      <b/>
      <sz val="18"/>
      <color theme="1"/>
      <name val="Calibri"/>
      <family val="2"/>
      <scheme val="minor"/>
    </font>
    <font>
      <b/>
      <i/>
      <sz val="11"/>
      <color theme="1"/>
      <name val="Calibri"/>
      <family val="2"/>
      <scheme val="minor"/>
    </font>
    <font>
      <b/>
      <sz val="11"/>
      <color theme="4" tint="-0.249977111117893"/>
      <name val="Calibri"/>
      <family val="2"/>
      <scheme val="minor"/>
    </font>
    <font>
      <sz val="10"/>
      <color theme="0" tint="-0.34998626667073579"/>
      <name val="Calibri"/>
      <family val="2"/>
      <scheme val="minor"/>
    </font>
    <font>
      <sz val="10"/>
      <color rgb="FFFF0000"/>
      <name val="Calibri"/>
      <family val="2"/>
      <scheme val="minor"/>
    </font>
    <font>
      <b/>
      <sz val="10"/>
      <color theme="8" tint="-0.499984740745262"/>
      <name val="Calibri"/>
      <family val="2"/>
      <scheme val="minor"/>
    </font>
    <font>
      <b/>
      <sz val="14"/>
      <color theme="8" tint="-0.499984740745262"/>
      <name val="Calibri"/>
      <family val="2"/>
      <scheme val="minor"/>
    </font>
    <font>
      <strike/>
      <sz val="11"/>
      <color theme="1"/>
      <name val="Calibri"/>
      <family val="2"/>
      <scheme val="minor"/>
    </font>
    <font>
      <sz val="9"/>
      <name val="Calibri"/>
      <family val="2"/>
      <scheme val="minor"/>
    </font>
    <font>
      <b/>
      <sz val="8"/>
      <name val="Calibri"/>
      <family val="2"/>
      <scheme val="minor"/>
    </font>
    <font>
      <sz val="8"/>
      <name val="Calibri"/>
      <family val="2"/>
      <scheme val="minor"/>
    </font>
    <font>
      <b/>
      <sz val="9"/>
      <name val="Calibri"/>
      <family val="2"/>
      <scheme val="minor"/>
    </font>
    <font>
      <strike/>
      <sz val="9"/>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8" tint="-0.499984740745262"/>
      <name val="Calibri"/>
      <family val="2"/>
      <scheme val="minor"/>
    </font>
    <font>
      <b/>
      <i/>
      <sz val="10"/>
      <color theme="0" tint="-0.14999847407452621"/>
      <name val="Calibri"/>
      <family val="2"/>
      <scheme val="minor"/>
    </font>
    <font>
      <b/>
      <sz val="10"/>
      <color theme="0"/>
      <name val="Calibri"/>
      <family val="2"/>
      <scheme val="minor"/>
    </font>
    <font>
      <sz val="10"/>
      <color theme="0" tint="-0.14999847407452621"/>
      <name val="Calibri"/>
      <family val="2"/>
      <scheme val="minor"/>
    </font>
    <font>
      <b/>
      <sz val="10"/>
      <color theme="0" tint="-0.14999847407452621"/>
      <name val="Calibri"/>
      <family val="2"/>
      <scheme val="minor"/>
    </font>
    <font>
      <sz val="10"/>
      <color theme="0" tint="-0.249977111117893"/>
      <name val="Calibri"/>
      <family val="2"/>
      <scheme val="minor"/>
    </font>
    <font>
      <b/>
      <sz val="10"/>
      <color theme="0" tint="-0.499984740745262"/>
      <name val="Calibri"/>
      <family val="2"/>
      <scheme val="minor"/>
    </font>
    <font>
      <sz val="11"/>
      <color theme="0" tint="-0.499984740745262"/>
      <name val="Calibri"/>
      <family val="2"/>
      <scheme val="minor"/>
    </font>
    <font>
      <strike/>
      <sz val="11"/>
      <color theme="0" tint="-0.499984740745262"/>
      <name val="Calibri"/>
      <family val="2"/>
      <scheme val="minor"/>
    </font>
    <font>
      <sz val="10"/>
      <color theme="0" tint="-0.499984740745262"/>
      <name val="Calibri"/>
      <family val="2"/>
      <scheme val="minor"/>
    </font>
    <font>
      <b/>
      <sz val="10"/>
      <color rgb="FFC00000"/>
      <name val="Calibri"/>
      <family val="2"/>
      <scheme val="minor"/>
    </font>
    <font>
      <i/>
      <sz val="8"/>
      <color rgb="FF7030A0"/>
      <name val="Calibri"/>
      <family val="2"/>
      <scheme val="minor"/>
    </font>
    <font>
      <sz val="10"/>
      <color rgb="FF7030A0"/>
      <name val="Calibri"/>
      <family val="2"/>
      <scheme val="minor"/>
    </font>
    <font>
      <sz val="10"/>
      <color rgb="FF7030A0"/>
      <name val="Calibri"/>
      <family val="2"/>
    </font>
    <font>
      <sz val="11"/>
      <color theme="0" tint="-0.14999847407452621"/>
      <name val="Calibri"/>
      <family val="2"/>
      <scheme val="minor"/>
    </font>
    <font>
      <b/>
      <sz val="11"/>
      <color rgb="FF7030A0"/>
      <name val="Calibri"/>
      <family val="2"/>
      <scheme val="minor"/>
    </font>
    <font>
      <i/>
      <sz val="10"/>
      <color rgb="FFFF0000"/>
      <name val="Calibri"/>
      <family val="2"/>
      <scheme val="minor"/>
    </font>
    <font>
      <b/>
      <i/>
      <sz val="11"/>
      <color rgb="FFFF0000"/>
      <name val="Calibri"/>
      <family val="2"/>
      <scheme val="minor"/>
    </font>
    <font>
      <sz val="12"/>
      <name val="Calibri"/>
      <family val="2"/>
      <scheme val="minor"/>
    </font>
    <font>
      <sz val="12"/>
      <color theme="1"/>
      <name val="Calibri"/>
      <family val="2"/>
      <scheme val="minor"/>
    </font>
    <font>
      <b/>
      <sz val="11"/>
      <name val="Calibri"/>
      <family val="2"/>
      <scheme val="minor"/>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Gray">
        <bgColor rgb="FFCCCCCC"/>
      </patternFill>
    </fill>
    <fill>
      <patternFill patternType="solid">
        <fgColor rgb="FFFFFF99"/>
        <bgColor indexed="64"/>
      </patternFill>
    </fill>
    <fill>
      <patternFill patternType="solid">
        <fgColor indexed="22"/>
        <bgColor indexed="64"/>
      </patternFill>
    </fill>
    <fill>
      <patternFill patternType="solid">
        <fgColor theme="8" tint="-0.499984740745262"/>
        <bgColor indexed="64"/>
      </patternFill>
    </fill>
    <fill>
      <patternFill patternType="solid">
        <fgColor rgb="FF336699"/>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29">
    <border>
      <left/>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style="hair">
        <color rgb="FF808080"/>
      </bottom>
      <diagonal/>
    </border>
    <border>
      <left/>
      <right style="medium">
        <color rgb="FF808080"/>
      </right>
      <top style="medium">
        <color rgb="FF808080"/>
      </top>
      <bottom style="hair">
        <color rgb="FF808080"/>
      </bottom>
      <diagonal/>
    </border>
    <border>
      <left style="medium">
        <color rgb="FF808080"/>
      </left>
      <right style="medium">
        <color rgb="FF808080"/>
      </right>
      <top style="hair">
        <color rgb="FF808080"/>
      </top>
      <bottom style="hair">
        <color rgb="FF808080"/>
      </bottom>
      <diagonal/>
    </border>
    <border>
      <left/>
      <right style="medium">
        <color rgb="FF808080"/>
      </right>
      <top style="hair">
        <color rgb="FF808080"/>
      </top>
      <bottom style="hair">
        <color rgb="FF808080"/>
      </bottom>
      <diagonal/>
    </border>
    <border>
      <left style="medium">
        <color rgb="FF808080"/>
      </left>
      <right style="medium">
        <color rgb="FF808080"/>
      </right>
      <top style="hair">
        <color rgb="FF808080"/>
      </top>
      <bottom style="medium">
        <color rgb="FF808080"/>
      </bottom>
      <diagonal/>
    </border>
    <border>
      <left/>
      <right style="medium">
        <color rgb="FF808080"/>
      </right>
      <top style="hair">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theme="4" tint="-0.24994659260841701"/>
      </right>
      <top/>
      <bottom/>
      <diagonal/>
    </border>
    <border>
      <left style="medium">
        <color rgb="FF336699"/>
      </left>
      <right/>
      <top/>
      <bottom/>
      <diagonal/>
    </border>
    <border>
      <left style="medium">
        <color auto="1"/>
      </left>
      <right/>
      <top/>
      <bottom/>
      <diagonal/>
    </border>
    <border>
      <left/>
      <right style="medium">
        <color auto="1"/>
      </right>
      <top/>
      <bottom/>
      <diagonal/>
    </border>
    <border>
      <left/>
      <right style="medium">
        <color rgb="FF336699"/>
      </right>
      <top/>
      <bottom/>
      <diagonal/>
    </border>
    <border>
      <left style="medium">
        <color rgb="FF336699"/>
      </left>
      <right/>
      <top/>
      <bottom style="medium">
        <color rgb="FF336699"/>
      </bottom>
      <diagonal/>
    </border>
    <border>
      <left/>
      <right/>
      <top/>
      <bottom style="medium">
        <color rgb="FF336699"/>
      </bottom>
      <diagonal/>
    </border>
    <border>
      <left/>
      <right style="medium">
        <color rgb="FF336699"/>
      </right>
      <top/>
      <bottom style="medium">
        <color rgb="FF336699"/>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7"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283">
    <xf numFmtId="0" fontId="0" fillId="0" borderId="0" xfId="0"/>
    <xf numFmtId="0" fontId="3" fillId="0" borderId="0" xfId="0" applyFont="1"/>
    <xf numFmtId="0" fontId="2" fillId="0" borderId="0" xfId="0" applyFont="1"/>
    <xf numFmtId="0" fontId="12" fillId="0" borderId="0" xfId="0" applyFont="1" applyAlignment="1" applyProtection="1">
      <alignment horizontal="center"/>
      <protection locked="0"/>
    </xf>
    <xf numFmtId="2" fontId="12" fillId="0" borderId="0" xfId="0" applyNumberFormat="1" applyFont="1" applyAlignment="1" applyProtection="1">
      <alignment horizontal="left"/>
    </xf>
    <xf numFmtId="0" fontId="1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Protection="1">
      <protection locked="0"/>
    </xf>
    <xf numFmtId="0" fontId="5" fillId="0" borderId="0" xfId="3" applyFont="1" applyProtection="1"/>
    <xf numFmtId="0" fontId="14" fillId="0" borderId="0" xfId="3" applyFont="1" applyProtection="1"/>
    <xf numFmtId="0" fontId="12" fillId="0" borderId="0" xfId="3" applyFont="1" applyAlignment="1" applyProtection="1">
      <alignment horizontal="left"/>
    </xf>
    <xf numFmtId="164" fontId="12" fillId="0" borderId="0" xfId="0" applyNumberFormat="1" applyFont="1" applyProtection="1">
      <protection locked="0"/>
    </xf>
    <xf numFmtId="164" fontId="13" fillId="0" borderId="0" xfId="0" applyNumberFormat="1" applyFont="1" applyProtection="1">
      <protection locked="0"/>
    </xf>
    <xf numFmtId="0" fontId="13" fillId="0" borderId="0" xfId="0" applyFont="1" applyAlignment="1" applyProtection="1">
      <alignment horizontal="left"/>
      <protection locked="0"/>
    </xf>
    <xf numFmtId="0" fontId="13" fillId="4" borderId="0" xfId="0" applyFont="1" applyFill="1" applyAlignment="1" applyProtection="1">
      <alignment horizontal="left"/>
      <protection locked="0"/>
    </xf>
    <xf numFmtId="0" fontId="12" fillId="0" borderId="0" xfId="0" applyFont="1" applyFill="1" applyProtection="1"/>
    <xf numFmtId="0" fontId="12" fillId="0" borderId="0" xfId="0" applyFont="1" applyProtection="1"/>
    <xf numFmtId="0" fontId="12" fillId="0" borderId="0" xfId="0" applyFont="1" applyAlignment="1" applyProtection="1">
      <alignment horizontal="left"/>
      <protection locked="0"/>
    </xf>
    <xf numFmtId="2" fontId="12" fillId="0" borderId="0" xfId="0" applyNumberFormat="1" applyFont="1" applyAlignment="1" applyProtection="1">
      <alignment horizontal="left"/>
      <protection locked="0"/>
    </xf>
    <xf numFmtId="0" fontId="13" fillId="0" borderId="0" xfId="0" applyFont="1" applyProtection="1"/>
    <xf numFmtId="164" fontId="20" fillId="0" borderId="0" xfId="0" applyNumberFormat="1" applyFont="1" applyAlignment="1" applyProtection="1">
      <alignment horizontal="left"/>
      <protection locked="0"/>
    </xf>
    <xf numFmtId="164" fontId="13" fillId="0" borderId="0" xfId="0" applyNumberFormat="1" applyFont="1" applyAlignment="1" applyProtection="1">
      <alignment horizontal="right"/>
      <protection locked="0"/>
    </xf>
    <xf numFmtId="0" fontId="12" fillId="3" borderId="0" xfId="0" applyFont="1" applyFill="1" applyProtection="1">
      <protection locked="0"/>
    </xf>
    <xf numFmtId="0" fontId="13" fillId="2" borderId="0" xfId="0" applyFont="1" applyFill="1" applyAlignment="1" applyProtection="1">
      <alignment horizontal="left"/>
      <protection locked="0"/>
    </xf>
    <xf numFmtId="0" fontId="15" fillId="0" borderId="0" xfId="0" applyFont="1" applyProtection="1"/>
    <xf numFmtId="0" fontId="17" fillId="0" borderId="0" xfId="0" applyFont="1" applyAlignment="1" applyProtection="1">
      <alignment horizontal="left"/>
    </xf>
    <xf numFmtId="0" fontId="13" fillId="0" borderId="0" xfId="0" applyFont="1" applyAlignment="1" applyProtection="1">
      <alignment horizontal="left"/>
    </xf>
    <xf numFmtId="0" fontId="22" fillId="0" borderId="0" xfId="0" applyFont="1"/>
    <xf numFmtId="0" fontId="2" fillId="0" borderId="0" xfId="0" applyFont="1" applyAlignment="1">
      <alignment horizontal="left"/>
    </xf>
    <xf numFmtId="0" fontId="23" fillId="0" borderId="1" xfId="0" applyFont="1" applyBorder="1" applyAlignment="1">
      <alignment vertical="center" wrapText="1"/>
    </xf>
    <xf numFmtId="0" fontId="2" fillId="0" borderId="2" xfId="0" applyFont="1" applyBorder="1" applyAlignment="1">
      <alignment horizontal="center" vertical="center" wrapText="1"/>
    </xf>
    <xf numFmtId="0" fontId="1" fillId="0" borderId="3" xfId="0" applyFont="1" applyBorder="1" applyAlignment="1">
      <alignment vertical="center" wrapText="1"/>
    </xf>
    <xf numFmtId="44" fontId="1" fillId="2" borderId="4" xfId="2" applyFont="1" applyFill="1" applyBorder="1" applyAlignment="1" applyProtection="1">
      <alignment vertical="center" wrapText="1"/>
      <protection locked="0"/>
    </xf>
    <xf numFmtId="0" fontId="1" fillId="0" borderId="5" xfId="0" applyFont="1" applyBorder="1" applyAlignment="1">
      <alignment vertical="center" wrapText="1"/>
    </xf>
    <xf numFmtId="44" fontId="1" fillId="2" borderId="6" xfId="2" applyFont="1" applyFill="1" applyBorder="1" applyAlignment="1" applyProtection="1">
      <alignment vertical="center" wrapText="1"/>
      <protection locked="0"/>
    </xf>
    <xf numFmtId="0" fontId="0" fillId="0" borderId="7" xfId="0" applyBorder="1" applyAlignment="1">
      <alignment vertical="center" wrapText="1"/>
    </xf>
    <xf numFmtId="44" fontId="1" fillId="2" borderId="8" xfId="2" applyFont="1" applyFill="1" applyBorder="1" applyAlignment="1" applyProtection="1">
      <alignment vertical="center" wrapText="1"/>
      <protection locked="0"/>
    </xf>
    <xf numFmtId="0" fontId="2" fillId="0" borderId="9" xfId="0" applyFont="1" applyBorder="1" applyAlignment="1">
      <alignment vertical="center" wrapText="1"/>
    </xf>
    <xf numFmtId="44" fontId="1" fillId="0" borderId="10" xfId="2" applyFont="1" applyBorder="1" applyAlignment="1">
      <alignment vertical="center" wrapText="1"/>
    </xf>
    <xf numFmtId="0" fontId="23" fillId="0" borderId="9" xfId="0" applyFont="1" applyBorder="1" applyAlignment="1">
      <alignment vertical="center" wrapText="1"/>
    </xf>
    <xf numFmtId="0" fontId="1" fillId="5" borderId="10" xfId="0" applyFont="1" applyFill="1" applyBorder="1" applyAlignment="1">
      <alignment vertical="center" wrapText="1"/>
    </xf>
    <xf numFmtId="0" fontId="6" fillId="0" borderId="9" xfId="0" applyFont="1" applyBorder="1" applyAlignment="1">
      <alignment vertical="center" wrapText="1"/>
    </xf>
    <xf numFmtId="0" fontId="0" fillId="0" borderId="9" xfId="0" applyFont="1" applyBorder="1" applyAlignment="1">
      <alignment vertical="center" wrapText="1"/>
    </xf>
    <xf numFmtId="44" fontId="1" fillId="2" borderId="10" xfId="2" applyFont="1" applyFill="1" applyBorder="1" applyAlignment="1" applyProtection="1">
      <alignment vertical="center" wrapText="1"/>
      <protection locked="0"/>
    </xf>
    <xf numFmtId="0" fontId="24" fillId="0" borderId="9" xfId="0" applyFont="1" applyBorder="1" applyAlignment="1">
      <alignment vertical="center" wrapText="1"/>
    </xf>
    <xf numFmtId="44" fontId="24" fillId="0" borderId="10" xfId="2" applyFont="1" applyBorder="1" applyAlignment="1">
      <alignment vertical="center" wrapText="1"/>
    </xf>
    <xf numFmtId="164" fontId="12" fillId="3" borderId="0" xfId="0" applyNumberFormat="1" applyFont="1" applyFill="1" applyProtection="1">
      <protection locked="0"/>
    </xf>
    <xf numFmtId="0" fontId="12"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2" fillId="0" borderId="0" xfId="0" applyFont="1" applyAlignment="1">
      <alignment horizontal="center" wrapText="1"/>
    </xf>
    <xf numFmtId="0" fontId="0" fillId="0" borderId="0" xfId="0" applyAlignment="1">
      <alignment horizontal="center" wrapText="1"/>
    </xf>
    <xf numFmtId="166" fontId="12" fillId="0" borderId="0" xfId="1" applyNumberFormat="1" applyFont="1" applyProtection="1">
      <protection locked="0"/>
    </xf>
    <xf numFmtId="166" fontId="0" fillId="0" borderId="0" xfId="1" applyNumberFormat="1" applyFont="1"/>
    <xf numFmtId="166" fontId="13" fillId="0" borderId="0" xfId="1" applyNumberFormat="1" applyFont="1" applyProtection="1">
      <protection locked="0"/>
    </xf>
    <xf numFmtId="166" fontId="13" fillId="4" borderId="0" xfId="1" applyNumberFormat="1" applyFont="1" applyFill="1" applyAlignment="1" applyProtection="1">
      <alignment horizontal="left"/>
      <protection locked="0"/>
    </xf>
    <xf numFmtId="0" fontId="13" fillId="0" borderId="0" xfId="0" applyFont="1" applyFill="1" applyAlignment="1" applyProtection="1">
      <alignment horizontal="left"/>
      <protection locked="0"/>
    </xf>
    <xf numFmtId="166" fontId="13" fillId="0" borderId="0" xfId="1" applyNumberFormat="1" applyFont="1" applyFill="1" applyAlignment="1" applyProtection="1">
      <alignment horizontal="left"/>
      <protection locked="0"/>
    </xf>
    <xf numFmtId="0" fontId="12" fillId="0" borderId="0" xfId="0" applyFont="1" applyAlignment="1" applyProtection="1">
      <alignment wrapText="1"/>
    </xf>
    <xf numFmtId="0" fontId="2" fillId="0" borderId="0" xfId="0" pivotButton="1" applyFont="1"/>
    <xf numFmtId="3" fontId="2" fillId="0" borderId="0" xfId="0" applyNumberFormat="1" applyFont="1"/>
    <xf numFmtId="0" fontId="28" fillId="0" borderId="0" xfId="0" applyFont="1" applyAlignment="1" applyProtection="1">
      <alignment horizontal="left"/>
      <protection locked="0"/>
    </xf>
    <xf numFmtId="0" fontId="12" fillId="0" borderId="0" xfId="0" applyFont="1" applyFill="1" applyAlignment="1" applyProtection="1">
      <alignment horizontal="center"/>
    </xf>
    <xf numFmtId="0" fontId="12" fillId="2" borderId="0" xfId="0" applyFont="1" applyFill="1" applyProtection="1"/>
    <xf numFmtId="0" fontId="12" fillId="2" borderId="12" xfId="0" applyFont="1" applyFill="1" applyBorder="1" applyProtection="1">
      <protection locked="0"/>
    </xf>
    <xf numFmtId="0" fontId="12" fillId="2" borderId="12" xfId="0" applyFont="1" applyFill="1" applyBorder="1" applyAlignment="1" applyProtection="1">
      <alignment wrapText="1"/>
      <protection locked="0"/>
    </xf>
    <xf numFmtId="0" fontId="18" fillId="0" borderId="0" xfId="0" applyFont="1" applyProtection="1"/>
    <xf numFmtId="0" fontId="26" fillId="0" borderId="0" xfId="0" applyFont="1" applyProtection="1"/>
    <xf numFmtId="0" fontId="13" fillId="0" borderId="0" xfId="0" applyFont="1" applyAlignment="1" applyProtection="1">
      <alignment horizontal="right"/>
    </xf>
    <xf numFmtId="0" fontId="16" fillId="0" borderId="0" xfId="0" applyFont="1" applyAlignment="1" applyProtection="1">
      <alignment horizontal="left"/>
    </xf>
    <xf numFmtId="164" fontId="20" fillId="0" borderId="0" xfId="0" applyNumberFormat="1" applyFont="1" applyAlignment="1" applyProtection="1">
      <alignment horizontal="center"/>
    </xf>
    <xf numFmtId="164" fontId="12" fillId="0" borderId="0" xfId="0" applyNumberFormat="1" applyFont="1" applyProtection="1"/>
    <xf numFmtId="164" fontId="13" fillId="0" borderId="0" xfId="0" applyNumberFormat="1" applyFont="1" applyProtection="1"/>
    <xf numFmtId="0" fontId="13" fillId="4" borderId="0" xfId="0" applyFont="1" applyFill="1" applyAlignment="1" applyProtection="1">
      <alignment horizontal="left"/>
    </xf>
    <xf numFmtId="0" fontId="13" fillId="0" borderId="0" xfId="0" applyFont="1" applyAlignment="1" applyProtection="1">
      <alignment horizontal="center" wrapText="1"/>
    </xf>
    <xf numFmtId="0" fontId="21" fillId="3" borderId="0" xfId="0" applyFont="1" applyFill="1" applyProtection="1"/>
    <xf numFmtId="0" fontId="21" fillId="3" borderId="0" xfId="0" applyFont="1" applyFill="1" applyAlignment="1" applyProtection="1">
      <alignment horizontal="center"/>
    </xf>
    <xf numFmtId="0" fontId="17" fillId="0" borderId="0" xfId="0" applyFont="1" applyProtection="1"/>
    <xf numFmtId="0" fontId="12" fillId="0" borderId="0" xfId="0" applyFont="1" applyAlignment="1" applyProtection="1">
      <alignment horizontal="right"/>
    </xf>
    <xf numFmtId="0" fontId="19" fillId="0" borderId="0" xfId="0" applyFont="1" applyAlignment="1" applyProtection="1">
      <alignment horizontal="center"/>
    </xf>
    <xf numFmtId="164" fontId="20" fillId="0" borderId="0" xfId="0" applyNumberFormat="1" applyFont="1" applyAlignment="1" applyProtection="1">
      <alignment horizontal="left" wrapText="1"/>
    </xf>
    <xf numFmtId="164" fontId="13" fillId="0" borderId="0" xfId="0" applyNumberFormat="1" applyFont="1" applyAlignment="1" applyProtection="1">
      <alignment horizontal="right"/>
    </xf>
    <xf numFmtId="0" fontId="13" fillId="4" borderId="0" xfId="0" applyFont="1" applyFill="1" applyAlignment="1" applyProtection="1">
      <alignment horizontal="left" wrapText="1"/>
    </xf>
    <xf numFmtId="0" fontId="12" fillId="0" borderId="0" xfId="0" applyFont="1" applyAlignment="1" applyProtection="1">
      <alignment horizontal="center" wrapText="1"/>
    </xf>
    <xf numFmtId="0" fontId="13" fillId="0" borderId="0" xfId="0" applyFont="1" applyAlignment="1" applyProtection="1">
      <alignment horizontal="center"/>
    </xf>
    <xf numFmtId="0" fontId="21" fillId="3" borderId="0" xfId="0" applyFont="1" applyFill="1" applyAlignment="1" applyProtection="1">
      <alignment wrapText="1"/>
    </xf>
    <xf numFmtId="0" fontId="12" fillId="0" borderId="11" xfId="0" applyFont="1" applyBorder="1" applyProtection="1"/>
    <xf numFmtId="0" fontId="12" fillId="0" borderId="11" xfId="0" applyFont="1" applyBorder="1" applyAlignment="1" applyProtection="1">
      <alignment wrapText="1"/>
    </xf>
    <xf numFmtId="0" fontId="29" fillId="0" borderId="0" xfId="0" applyFont="1"/>
    <xf numFmtId="166" fontId="29" fillId="0" borderId="0" xfId="1" applyNumberFormat="1" applyFont="1"/>
    <xf numFmtId="0" fontId="0" fillId="0" borderId="0" xfId="0" applyFont="1"/>
    <xf numFmtId="0" fontId="30" fillId="0" borderId="0" xfId="0" applyFont="1" applyAlignment="1" applyProtection="1">
      <alignment horizontal="center"/>
    </xf>
    <xf numFmtId="0" fontId="0" fillId="0" borderId="0" xfId="0" applyFont="1" applyAlignment="1">
      <alignment wrapText="1"/>
    </xf>
    <xf numFmtId="0" fontId="35" fillId="0" borderId="0" xfId="0" applyFont="1" applyFill="1" applyAlignment="1" applyProtection="1">
      <alignment horizontal="left"/>
      <protection locked="0"/>
    </xf>
    <xf numFmtId="0" fontId="36" fillId="0" borderId="0" xfId="0" applyFont="1" applyAlignment="1">
      <alignment horizontal="center" wrapText="1"/>
    </xf>
    <xf numFmtId="166" fontId="36" fillId="0" borderId="0" xfId="1" applyNumberFormat="1" applyFont="1" applyAlignment="1">
      <alignment horizontal="center" wrapText="1"/>
    </xf>
    <xf numFmtId="0" fontId="37" fillId="0" borderId="0" xfId="0" applyFont="1"/>
    <xf numFmtId="0" fontId="37" fillId="0" borderId="0" xfId="0" applyFont="1" applyAlignment="1">
      <alignment horizontal="center" wrapText="1"/>
    </xf>
    <xf numFmtId="0" fontId="21" fillId="4" borderId="0" xfId="0" applyFont="1" applyFill="1" applyAlignment="1" applyProtection="1">
      <alignment horizontal="left"/>
    </xf>
    <xf numFmtId="0" fontId="38" fillId="4" borderId="0" xfId="0" applyFont="1" applyFill="1" applyAlignment="1">
      <alignment wrapText="1"/>
    </xf>
    <xf numFmtId="0" fontId="38" fillId="4" borderId="0" xfId="0" applyFont="1" applyFill="1"/>
    <xf numFmtId="166" fontId="38" fillId="4" borderId="0" xfId="1" applyNumberFormat="1" applyFont="1" applyFill="1"/>
    <xf numFmtId="0" fontId="38" fillId="0" borderId="0" xfId="0" applyFont="1"/>
    <xf numFmtId="0" fontId="39" fillId="0" borderId="0" xfId="0" applyFont="1" applyFill="1" applyAlignment="1" applyProtection="1">
      <alignment horizontal="left"/>
    </xf>
    <xf numFmtId="0" fontId="39" fillId="0" borderId="0" xfId="0" applyFont="1" applyFill="1" applyAlignment="1">
      <alignment wrapText="1"/>
    </xf>
    <xf numFmtId="0" fontId="40" fillId="0" borderId="0" xfId="0" applyFont="1" applyFill="1"/>
    <xf numFmtId="0" fontId="39" fillId="0" borderId="0" xfId="0" applyFont="1" applyFill="1"/>
    <xf numFmtId="166" fontId="39" fillId="0" borderId="0" xfId="1" applyNumberFormat="1" applyFont="1" applyFill="1"/>
    <xf numFmtId="0" fontId="37" fillId="0" borderId="0" xfId="0" applyFont="1" applyFill="1"/>
    <xf numFmtId="0" fontId="41" fillId="9" borderId="0" xfId="0" applyFont="1" applyFill="1" applyAlignment="1">
      <alignment horizontal="center" vertical="center" wrapText="1"/>
    </xf>
    <xf numFmtId="166" fontId="41" fillId="9" borderId="0" xfId="1" applyNumberFormat="1" applyFont="1" applyFill="1" applyAlignment="1">
      <alignment horizontal="center" vertical="center" wrapText="1"/>
    </xf>
    <xf numFmtId="0" fontId="37" fillId="0" borderId="0" xfId="0" applyFont="1" applyAlignment="1">
      <alignment horizontal="center" vertical="center" wrapText="1"/>
    </xf>
    <xf numFmtId="166" fontId="37" fillId="0" borderId="0" xfId="1" applyNumberFormat="1" applyFont="1" applyFill="1"/>
    <xf numFmtId="165" fontId="37" fillId="0" borderId="0" xfId="1" applyNumberFormat="1" applyFont="1" applyFill="1"/>
    <xf numFmtId="0" fontId="27" fillId="0" borderId="0" xfId="0" applyFont="1"/>
    <xf numFmtId="43" fontId="27" fillId="3" borderId="0" xfId="1" applyFont="1" applyFill="1"/>
    <xf numFmtId="0" fontId="37" fillId="0" borderId="0" xfId="0" applyFont="1" applyFill="1" applyAlignment="1">
      <alignment wrapText="1"/>
    </xf>
    <xf numFmtId="0" fontId="44" fillId="0" borderId="0" xfId="0" applyFont="1" applyFill="1"/>
    <xf numFmtId="0" fontId="37" fillId="0" borderId="0" xfId="0" applyFont="1" applyAlignment="1">
      <alignment wrapText="1"/>
    </xf>
    <xf numFmtId="0" fontId="37" fillId="6" borderId="14" xfId="0" applyFont="1" applyFill="1" applyBorder="1"/>
    <xf numFmtId="0" fontId="37" fillId="6" borderId="14" xfId="0" applyFont="1" applyFill="1" applyBorder="1" applyAlignment="1">
      <alignment wrapText="1"/>
    </xf>
    <xf numFmtId="43" fontId="37" fillId="6" borderId="14" xfId="1" applyFont="1" applyFill="1" applyBorder="1"/>
    <xf numFmtId="0" fontId="37" fillId="6" borderId="12" xfId="0" applyFont="1" applyFill="1" applyBorder="1"/>
    <xf numFmtId="0" fontId="37" fillId="6" borderId="12" xfId="0" applyFont="1" applyFill="1" applyBorder="1" applyAlignment="1">
      <alignment wrapText="1"/>
    </xf>
    <xf numFmtId="43" fontId="37" fillId="6" borderId="12" xfId="1" applyFont="1" applyFill="1" applyBorder="1"/>
    <xf numFmtId="0" fontId="37" fillId="6" borderId="19" xfId="0" applyFont="1" applyFill="1" applyBorder="1"/>
    <xf numFmtId="0" fontId="37" fillId="6" borderId="19" xfId="0" applyFont="1" applyFill="1" applyBorder="1" applyAlignment="1">
      <alignment wrapText="1"/>
    </xf>
    <xf numFmtId="43" fontId="37" fillId="6" borderId="19" xfId="1" applyFont="1" applyFill="1" applyBorder="1"/>
    <xf numFmtId="0" fontId="31" fillId="7" borderId="0" xfId="0" applyFont="1" applyFill="1" applyBorder="1" applyProtection="1"/>
    <xf numFmtId="0" fontId="32" fillId="7" borderId="0" xfId="0" applyFont="1" applyFill="1" applyBorder="1" applyProtection="1"/>
    <xf numFmtId="0" fontId="0" fillId="0" borderId="0" xfId="0" applyFont="1" applyProtection="1"/>
    <xf numFmtId="0" fontId="32" fillId="7" borderId="0" xfId="0" applyFont="1" applyFill="1" applyBorder="1" applyAlignment="1" applyProtection="1">
      <alignment horizontal="center"/>
    </xf>
    <xf numFmtId="0" fontId="30" fillId="0" borderId="0" xfId="0" applyFont="1" applyBorder="1" applyProtection="1"/>
    <xf numFmtId="2" fontId="32" fillId="7" borderId="0" xfId="0" applyNumberFormat="1" applyFont="1" applyFill="1" applyBorder="1" applyProtection="1"/>
    <xf numFmtId="0" fontId="34" fillId="0" borderId="0" xfId="0" applyFont="1" applyBorder="1" applyProtection="1"/>
    <xf numFmtId="0" fontId="29" fillId="0" borderId="0" xfId="0" applyFont="1" applyProtection="1"/>
    <xf numFmtId="0" fontId="0" fillId="0" borderId="0" xfId="0" applyFont="1" applyBorder="1" applyProtection="1"/>
    <xf numFmtId="0" fontId="33" fillId="0" borderId="0" xfId="0" applyFont="1" applyBorder="1" applyProtection="1"/>
    <xf numFmtId="0" fontId="30" fillId="0" borderId="0" xfId="0" applyFont="1" applyBorder="1" applyAlignment="1" applyProtection="1">
      <alignment horizontal="center"/>
    </xf>
    <xf numFmtId="0" fontId="37" fillId="0" borderId="0" xfId="0" applyFont="1" applyProtection="1"/>
    <xf numFmtId="9" fontId="12" fillId="7" borderId="0" xfId="7" applyFont="1" applyFill="1" applyProtection="1"/>
    <xf numFmtId="0" fontId="39" fillId="0" borderId="0" xfId="0" applyFont="1" applyFill="1" applyProtection="1"/>
    <xf numFmtId="0" fontId="37" fillId="0" borderId="0" xfId="0" applyFont="1" applyFill="1" applyProtection="1"/>
    <xf numFmtId="0" fontId="41" fillId="8" borderId="0" xfId="0" applyFont="1" applyFill="1" applyAlignment="1" applyProtection="1">
      <alignment horizontal="center" vertical="center" wrapText="1"/>
    </xf>
    <xf numFmtId="0" fontId="27" fillId="3" borderId="0" xfId="0" applyFont="1" applyFill="1"/>
    <xf numFmtId="0" fontId="27" fillId="3" borderId="0" xfId="0" applyFont="1" applyFill="1" applyAlignment="1"/>
    <xf numFmtId="0" fontId="43" fillId="3" borderId="0" xfId="0" applyFont="1" applyFill="1"/>
    <xf numFmtId="166" fontId="45" fillId="0" borderId="0" xfId="1" applyNumberFormat="1" applyFont="1" applyFill="1" applyAlignment="1">
      <alignment horizontal="center" vertical="center" wrapText="1"/>
    </xf>
    <xf numFmtId="0" fontId="46" fillId="0" borderId="0" xfId="0" applyFont="1"/>
    <xf numFmtId="0" fontId="47" fillId="0" borderId="0" xfId="0" applyFont="1"/>
    <xf numFmtId="0" fontId="48" fillId="0" borderId="0" xfId="0" applyFont="1"/>
    <xf numFmtId="0" fontId="45" fillId="0" borderId="0" xfId="0" applyFont="1" applyFill="1"/>
    <xf numFmtId="0" fontId="48" fillId="0" borderId="0" xfId="0" applyFont="1" applyFill="1"/>
    <xf numFmtId="0" fontId="45" fillId="0" borderId="0" xfId="0" applyFont="1"/>
    <xf numFmtId="0" fontId="32" fillId="0" borderId="0" xfId="0" applyFont="1" applyFill="1" applyBorder="1" applyProtection="1"/>
    <xf numFmtId="0" fontId="38" fillId="4" borderId="0" xfId="0" applyFont="1" applyFill="1" applyAlignment="1">
      <alignment horizontal="center"/>
    </xf>
    <xf numFmtId="0" fontId="0" fillId="0" borderId="0" xfId="0" applyFont="1" applyAlignment="1">
      <alignment horizontal="center"/>
    </xf>
    <xf numFmtId="0" fontId="29" fillId="0" borderId="0" xfId="0" applyFont="1" applyAlignment="1">
      <alignment horizontal="center"/>
    </xf>
    <xf numFmtId="0" fontId="39" fillId="0" borderId="0" xfId="0" applyFont="1" applyFill="1" applyAlignment="1">
      <alignment horizontal="center"/>
    </xf>
    <xf numFmtId="0" fontId="37" fillId="0" borderId="0" xfId="0" applyFont="1" applyFill="1" applyAlignment="1">
      <alignment horizontal="center"/>
    </xf>
    <xf numFmtId="0" fontId="37" fillId="6" borderId="15" xfId="0" applyFont="1" applyFill="1" applyBorder="1" applyAlignment="1">
      <alignment horizontal="center"/>
    </xf>
    <xf numFmtId="0" fontId="37" fillId="6" borderId="17" xfId="0" applyFont="1" applyFill="1" applyBorder="1" applyAlignment="1">
      <alignment horizontal="center"/>
    </xf>
    <xf numFmtId="0" fontId="37" fillId="6" borderId="20" xfId="0" applyFont="1" applyFill="1" applyBorder="1" applyAlignment="1">
      <alignment horizontal="center"/>
    </xf>
    <xf numFmtId="0" fontId="37" fillId="0" borderId="0" xfId="0" applyFont="1" applyAlignment="1">
      <alignment horizontal="center"/>
    </xf>
    <xf numFmtId="0" fontId="27" fillId="3" borderId="0" xfId="0" applyFont="1" applyFill="1" applyAlignment="1">
      <alignment horizontal="center"/>
    </xf>
    <xf numFmtId="0" fontId="49" fillId="6" borderId="0" xfId="0" applyFont="1" applyFill="1"/>
    <xf numFmtId="0" fontId="49" fillId="6" borderId="0" xfId="0" applyFont="1" applyFill="1" applyAlignment="1"/>
    <xf numFmtId="0" fontId="50" fillId="0" borderId="0" xfId="0" applyFont="1" applyFill="1"/>
    <xf numFmtId="0" fontId="12" fillId="2" borderId="12" xfId="0" applyFont="1" applyFill="1" applyBorder="1" applyAlignment="1" applyProtection="1">
      <alignment horizontal="left"/>
      <protection locked="0"/>
    </xf>
    <xf numFmtId="0" fontId="13" fillId="0" borderId="0" xfId="0" applyFont="1" applyFill="1" applyAlignment="1" applyProtection="1">
      <alignment horizontal="left"/>
    </xf>
    <xf numFmtId="0" fontId="51" fillId="0" borderId="0" xfId="0" applyFont="1" applyProtection="1"/>
    <xf numFmtId="0" fontId="15" fillId="0" borderId="0" xfId="0" quotePrefix="1" applyFont="1" applyProtection="1"/>
    <xf numFmtId="0" fontId="12" fillId="0" borderId="0" xfId="0" applyFont="1" applyAlignment="1" applyProtection="1">
      <alignment horizontal="left" indent="2"/>
    </xf>
    <xf numFmtId="0" fontId="13" fillId="0" borderId="0" xfId="0" applyFont="1" applyAlignment="1" applyProtection="1">
      <alignment horizontal="left" indent="2"/>
    </xf>
    <xf numFmtId="0" fontId="42" fillId="0" borderId="0" xfId="0" applyFont="1" applyProtection="1"/>
    <xf numFmtId="0" fontId="42" fillId="0" borderId="0" xfId="0" applyFont="1" applyAlignment="1" applyProtection="1">
      <alignment wrapText="1"/>
    </xf>
    <xf numFmtId="0" fontId="53" fillId="0" borderId="0" xfId="0" applyFont="1" applyAlignment="1" applyProtection="1">
      <alignment wrapText="1"/>
    </xf>
    <xf numFmtId="0" fontId="26" fillId="0" borderId="0" xfId="0" applyFont="1" applyAlignment="1" applyProtection="1">
      <alignment horizontal="left"/>
    </xf>
    <xf numFmtId="0" fontId="25" fillId="3" borderId="13" xfId="0" applyFont="1" applyFill="1" applyBorder="1"/>
    <xf numFmtId="0" fontId="25" fillId="3" borderId="16" xfId="0" applyFont="1" applyFill="1" applyBorder="1"/>
    <xf numFmtId="0" fontId="25" fillId="3" borderId="18" xfId="0" applyFont="1" applyFill="1" applyBorder="1"/>
    <xf numFmtId="0" fontId="6" fillId="0" borderId="0" xfId="0" applyFont="1"/>
    <xf numFmtId="0" fontId="54" fillId="0" borderId="0" xfId="0" applyFont="1"/>
    <xf numFmtId="0" fontId="54" fillId="0" borderId="0" xfId="0" applyFont="1" applyAlignment="1">
      <alignment wrapText="1"/>
    </xf>
    <xf numFmtId="166" fontId="54" fillId="0" borderId="0" xfId="1" applyNumberFormat="1" applyFont="1"/>
    <xf numFmtId="166" fontId="54" fillId="4" borderId="0" xfId="1" applyNumberFormat="1" applyFont="1" applyFill="1"/>
    <xf numFmtId="166" fontId="37" fillId="4" borderId="13" xfId="0" applyNumberFormat="1" applyFont="1" applyFill="1" applyBorder="1" applyProtection="1"/>
    <xf numFmtId="166" fontId="37" fillId="4" borderId="14" xfId="0" applyNumberFormat="1" applyFont="1" applyFill="1" applyBorder="1" applyProtection="1"/>
    <xf numFmtId="166" fontId="37" fillId="4" borderId="15" xfId="0" applyNumberFormat="1" applyFont="1" applyFill="1" applyBorder="1" applyProtection="1"/>
    <xf numFmtId="166" fontId="37" fillId="4" borderId="16" xfId="0" applyNumberFormat="1" applyFont="1" applyFill="1" applyBorder="1" applyProtection="1"/>
    <xf numFmtId="166" fontId="37" fillId="4" borderId="12" xfId="0" applyNumberFormat="1" applyFont="1" applyFill="1" applyBorder="1" applyProtection="1"/>
    <xf numFmtId="166" fontId="37" fillId="4" borderId="17" xfId="0" applyNumberFormat="1" applyFont="1" applyFill="1" applyBorder="1" applyProtection="1"/>
    <xf numFmtId="166" fontId="37" fillId="4" borderId="18" xfId="0" applyNumberFormat="1" applyFont="1" applyFill="1" applyBorder="1" applyProtection="1"/>
    <xf numFmtId="166" fontId="37" fillId="4" borderId="19" xfId="0" applyNumberFormat="1" applyFont="1" applyFill="1" applyBorder="1" applyProtection="1"/>
    <xf numFmtId="166" fontId="37" fillId="4" borderId="20" xfId="0" applyNumberFormat="1" applyFont="1" applyFill="1" applyBorder="1" applyProtection="1"/>
    <xf numFmtId="166" fontId="27" fillId="4" borderId="0" xfId="0" applyNumberFormat="1" applyFont="1" applyFill="1" applyProtection="1"/>
    <xf numFmtId="166" fontId="54" fillId="0" borderId="0" xfId="1" applyNumberFormat="1" applyFont="1" applyFill="1"/>
    <xf numFmtId="2" fontId="12" fillId="0" borderId="0" xfId="0" applyNumberFormat="1" applyFont="1" applyAlignment="1" applyProtection="1">
      <alignment horizontal="left" wrapText="1"/>
    </xf>
    <xf numFmtId="0" fontId="12" fillId="0" borderId="0" xfId="0" applyFont="1" applyFill="1" applyAlignment="1" applyProtection="1">
      <alignment wrapText="1"/>
    </xf>
    <xf numFmtId="0" fontId="12" fillId="3" borderId="12" xfId="0" applyFont="1" applyFill="1" applyBorder="1" applyAlignment="1" applyProtection="1">
      <alignment horizontal="left"/>
      <protection locked="0"/>
    </xf>
    <xf numFmtId="0" fontId="12" fillId="2" borderId="12" xfId="0" applyFont="1" applyFill="1" applyBorder="1" applyAlignment="1" applyProtection="1">
      <alignment horizontal="left" wrapText="1"/>
      <protection locked="0"/>
    </xf>
    <xf numFmtId="0" fontId="21" fillId="3" borderId="0" xfId="0" applyFont="1" applyFill="1" applyAlignment="1" applyProtection="1">
      <alignment horizontal="left"/>
    </xf>
    <xf numFmtId="0" fontId="21" fillId="3" borderId="0" xfId="0" applyFont="1" applyFill="1" applyAlignment="1" applyProtection="1">
      <alignment horizontal="left" wrapText="1"/>
    </xf>
    <xf numFmtId="164" fontId="26" fillId="0" borderId="0" xfId="0" applyNumberFormat="1" applyFont="1" applyAlignment="1" applyProtection="1">
      <alignment horizontal="right"/>
      <protection locked="0"/>
    </xf>
    <xf numFmtId="164" fontId="55" fillId="0" borderId="0" xfId="0" applyNumberFormat="1" applyFont="1" applyAlignment="1" applyProtection="1">
      <alignment horizontal="right"/>
      <protection locked="0"/>
    </xf>
    <xf numFmtId="0" fontId="56" fillId="0" borderId="0" xfId="0" applyFont="1"/>
    <xf numFmtId="0" fontId="12" fillId="7" borderId="0" xfId="0" applyFont="1" applyFill="1" applyAlignment="1" applyProtection="1">
      <alignment horizontal="left"/>
    </xf>
    <xf numFmtId="0" fontId="0" fillId="0" borderId="0" xfId="0" applyBorder="1"/>
    <xf numFmtId="0" fontId="57" fillId="0" borderId="0" xfId="0" applyFont="1" applyAlignment="1" applyProtection="1">
      <alignment horizontal="center"/>
      <protection locked="0"/>
    </xf>
    <xf numFmtId="164" fontId="57" fillId="3" borderId="0" xfId="0" applyNumberFormat="1" applyFont="1" applyFill="1" applyProtection="1">
      <protection locked="0"/>
    </xf>
    <xf numFmtId="0" fontId="5" fillId="3" borderId="0" xfId="0" applyFont="1" applyFill="1" applyAlignment="1" applyProtection="1">
      <alignment horizontal="left"/>
      <protection locked="0"/>
    </xf>
    <xf numFmtId="0" fontId="57" fillId="3" borderId="0" xfId="0" applyFont="1" applyFill="1" applyProtection="1">
      <protection locked="0"/>
    </xf>
    <xf numFmtId="0" fontId="57" fillId="0" borderId="0" xfId="0" applyFont="1" applyProtection="1">
      <protection locked="0"/>
    </xf>
    <xf numFmtId="164" fontId="57" fillId="0" borderId="0" xfId="0" applyNumberFormat="1" applyFont="1" applyProtection="1">
      <protection locked="0"/>
    </xf>
    <xf numFmtId="0" fontId="5" fillId="0" borderId="0" xfId="0" applyFont="1" applyAlignment="1" applyProtection="1">
      <alignment horizontal="left"/>
      <protection locked="0"/>
    </xf>
    <xf numFmtId="0" fontId="12" fillId="0" borderId="0" xfId="0" applyFont="1" applyBorder="1" applyProtection="1">
      <protection locked="0"/>
    </xf>
    <xf numFmtId="164" fontId="13" fillId="0" borderId="0" xfId="0" applyNumberFormat="1" applyFont="1" applyBorder="1" applyAlignment="1" applyProtection="1">
      <alignment horizontal="right"/>
      <protection locked="0"/>
    </xf>
    <xf numFmtId="0" fontId="57" fillId="0" borderId="0" xfId="0" applyFont="1" applyBorder="1" applyProtection="1">
      <protection locked="0"/>
    </xf>
    <xf numFmtId="164" fontId="57" fillId="0" borderId="0" xfId="0" applyNumberFormat="1" applyFont="1" applyBorder="1" applyProtection="1">
      <protection locked="0"/>
    </xf>
    <xf numFmtId="164" fontId="12" fillId="0" borderId="0" xfId="0" applyNumberFormat="1" applyFont="1" applyBorder="1" applyProtection="1">
      <protection locked="0"/>
    </xf>
    <xf numFmtId="0" fontId="0" fillId="0" borderId="0" xfId="0" applyBorder="1" applyAlignment="1">
      <alignment horizontal="center" wrapText="1"/>
    </xf>
    <xf numFmtId="3" fontId="0" fillId="0" borderId="0" xfId="0" applyNumberFormat="1" applyBorder="1"/>
    <xf numFmtId="0" fontId="58" fillId="0" borderId="0" xfId="0" applyFont="1" applyBorder="1"/>
    <xf numFmtId="0" fontId="58" fillId="0" borderId="0" xfId="0" applyFont="1"/>
    <xf numFmtId="0" fontId="5" fillId="0" borderId="0" xfId="0" applyFont="1" applyAlignment="1" applyProtection="1">
      <alignment horizontal="left" indent="8"/>
      <protection locked="0"/>
    </xf>
    <xf numFmtId="0" fontId="25" fillId="3" borderId="14" xfId="0" applyFont="1" applyFill="1" applyBorder="1" applyAlignment="1"/>
    <xf numFmtId="0" fontId="25" fillId="3" borderId="12" xfId="0" applyFont="1" applyFill="1" applyBorder="1" applyAlignment="1"/>
    <xf numFmtId="0" fontId="25" fillId="3" borderId="19" xfId="0" applyFont="1" applyFill="1" applyBorder="1" applyAlignment="1"/>
    <xf numFmtId="0" fontId="0" fillId="0" borderId="0" xfId="0" applyNumberFormat="1"/>
    <xf numFmtId="0" fontId="41" fillId="10" borderId="0" xfId="0" applyFont="1" applyFill="1" applyAlignment="1" applyProtection="1">
      <alignment horizontal="center" vertical="center" wrapText="1"/>
    </xf>
    <xf numFmtId="0" fontId="0" fillId="0" borderId="0" xfId="0" applyAlignment="1">
      <alignment horizontal="center"/>
    </xf>
    <xf numFmtId="0" fontId="2" fillId="0" borderId="24" xfId="0" applyFont="1" applyBorder="1"/>
    <xf numFmtId="43" fontId="37" fillId="3" borderId="14" xfId="1" applyFont="1" applyFill="1" applyBorder="1"/>
    <xf numFmtId="43" fontId="37" fillId="3" borderId="12" xfId="1" applyFont="1" applyFill="1" applyBorder="1"/>
    <xf numFmtId="43" fontId="37" fillId="3" borderId="19" xfId="1" applyFont="1" applyFill="1" applyBorder="1"/>
    <xf numFmtId="43" fontId="37" fillId="0" borderId="0" xfId="1" applyFont="1" applyFill="1"/>
    <xf numFmtId="43" fontId="37" fillId="0" borderId="0" xfId="1" applyFont="1"/>
    <xf numFmtId="43" fontId="0" fillId="0" borderId="0" xfId="1" applyFont="1"/>
    <xf numFmtId="43" fontId="54" fillId="4" borderId="0" xfId="1" applyFont="1" applyFill="1"/>
    <xf numFmtId="0" fontId="59" fillId="0" borderId="22" xfId="0" applyFont="1" applyBorder="1"/>
    <xf numFmtId="0" fontId="59" fillId="0" borderId="0" xfId="0" applyFont="1"/>
    <xf numFmtId="164" fontId="59" fillId="0" borderId="0" xfId="0" pivotButton="1" applyNumberFormat="1" applyFont="1" applyAlignment="1">
      <alignment horizontal="center"/>
    </xf>
    <xf numFmtId="0" fontId="59" fillId="0" borderId="0" xfId="0" applyFont="1" applyAlignment="1">
      <alignment horizontal="center"/>
    </xf>
    <xf numFmtId="0" fontId="59" fillId="0" borderId="21" xfId="0" applyFont="1" applyBorder="1" applyAlignment="1">
      <alignment horizontal="center"/>
    </xf>
    <xf numFmtId="0" fontId="59" fillId="0" borderId="22" xfId="0" pivotButton="1" applyFont="1" applyBorder="1"/>
    <xf numFmtId="0" fontId="59" fillId="0" borderId="0" xfId="0" pivotButton="1" applyFont="1"/>
    <xf numFmtId="164" fontId="59" fillId="0" borderId="0" xfId="0" applyNumberFormat="1" applyFont="1" applyAlignment="1">
      <alignment horizontal="center"/>
    </xf>
    <xf numFmtId="0" fontId="59" fillId="0" borderId="0" xfId="0" applyFont="1" applyAlignment="1">
      <alignment horizontal="center" wrapText="1"/>
    </xf>
    <xf numFmtId="43" fontId="59" fillId="0" borderId="0" xfId="0" applyNumberFormat="1" applyFont="1" applyAlignment="1"/>
    <xf numFmtId="43" fontId="59" fillId="0" borderId="0" xfId="0" applyNumberFormat="1" applyFont="1"/>
    <xf numFmtId="43" fontId="59" fillId="0" borderId="21" xfId="0" applyNumberFormat="1" applyFont="1" applyBorder="1" applyAlignment="1">
      <alignment horizontal="center"/>
    </xf>
    <xf numFmtId="43" fontId="59" fillId="0" borderId="21" xfId="0" applyNumberFormat="1" applyFont="1" applyBorder="1"/>
    <xf numFmtId="0" fontId="59" fillId="0" borderId="23" xfId="0" applyFont="1" applyBorder="1"/>
    <xf numFmtId="0" fontId="59" fillId="0" borderId="24" xfId="0" applyFont="1" applyBorder="1"/>
    <xf numFmtId="0" fontId="59" fillId="0" borderId="23" xfId="0" pivotButton="1" applyFont="1" applyBorder="1"/>
    <xf numFmtId="0" fontId="59" fillId="0" borderId="24" xfId="0" applyFont="1" applyBorder="1" applyAlignment="1">
      <alignment horizontal="center"/>
    </xf>
    <xf numFmtId="43" fontId="59" fillId="0" borderId="24" xfId="0" applyNumberFormat="1" applyFont="1" applyBorder="1" applyAlignment="1">
      <alignment horizontal="center"/>
    </xf>
    <xf numFmtId="0" fontId="59" fillId="0" borderId="0" xfId="0" pivotButton="1" applyFont="1" applyBorder="1" applyAlignment="1">
      <alignment horizontal="center"/>
    </xf>
    <xf numFmtId="0" fontId="59" fillId="0" borderId="0" xfId="0" applyFont="1" applyBorder="1" applyAlignment="1">
      <alignment horizontal="center"/>
    </xf>
    <xf numFmtId="0" fontId="59" fillId="0" borderId="25" xfId="0" applyFont="1" applyBorder="1" applyAlignment="1">
      <alignment horizontal="center"/>
    </xf>
    <xf numFmtId="0" fontId="59" fillId="12" borderId="22" xfId="0" applyFont="1" applyFill="1" applyBorder="1"/>
    <xf numFmtId="43" fontId="59" fillId="12" borderId="0" xfId="0" applyNumberFormat="1" applyFont="1" applyFill="1" applyBorder="1"/>
    <xf numFmtId="43" fontId="59" fillId="12" borderId="25" xfId="0" applyNumberFormat="1" applyFont="1" applyFill="1" applyBorder="1"/>
    <xf numFmtId="43" fontId="59" fillId="0" borderId="0" xfId="0" applyNumberFormat="1" applyFont="1" applyBorder="1"/>
    <xf numFmtId="43" fontId="59" fillId="0" borderId="25" xfId="0" applyNumberFormat="1" applyFont="1" applyBorder="1"/>
    <xf numFmtId="0" fontId="59" fillId="0" borderId="0" xfId="0" applyFont="1" applyBorder="1"/>
    <xf numFmtId="0" fontId="59" fillId="0" borderId="0" xfId="0" pivotButton="1" applyFont="1" applyBorder="1" applyAlignment="1"/>
    <xf numFmtId="0" fontId="59" fillId="0" borderId="0" xfId="0" applyFont="1" applyBorder="1" applyAlignment="1">
      <alignment horizontal="center" wrapText="1"/>
    </xf>
    <xf numFmtId="0" fontId="59" fillId="0" borderId="25" xfId="0" applyFont="1" applyBorder="1" applyAlignment="1">
      <alignment horizontal="center" wrapText="1"/>
    </xf>
    <xf numFmtId="43" fontId="59" fillId="12" borderId="0" xfId="0" applyNumberFormat="1" applyFont="1" applyFill="1" applyBorder="1" applyAlignment="1"/>
    <xf numFmtId="0" fontId="59" fillId="0" borderId="26" xfId="0" applyFont="1" applyBorder="1"/>
    <xf numFmtId="43" fontId="59" fillId="0" borderId="27" xfId="0" applyNumberFormat="1" applyFont="1" applyBorder="1" applyAlignment="1"/>
    <xf numFmtId="43" fontId="59" fillId="0" borderId="27" xfId="0" applyNumberFormat="1" applyFont="1" applyBorder="1"/>
    <xf numFmtId="43" fontId="59" fillId="0" borderId="28" xfId="0" applyNumberFormat="1" applyFont="1" applyBorder="1"/>
    <xf numFmtId="0" fontId="59" fillId="12" borderId="0" xfId="0" applyFont="1" applyFill="1"/>
    <xf numFmtId="43" fontId="59" fillId="12" borderId="0" xfId="0" applyNumberFormat="1" applyFont="1" applyFill="1"/>
    <xf numFmtId="0" fontId="59" fillId="0" borderId="25" xfId="0" applyFont="1" applyBorder="1"/>
    <xf numFmtId="0" fontId="59" fillId="11" borderId="0" xfId="0" applyFont="1" applyFill="1"/>
    <xf numFmtId="0" fontId="59" fillId="12" borderId="23" xfId="0" applyFont="1" applyFill="1" applyBorder="1"/>
    <xf numFmtId="43" fontId="59" fillId="12" borderId="24" xfId="0" applyNumberFormat="1" applyFont="1" applyFill="1" applyBorder="1" applyAlignment="1">
      <alignment horizontal="center"/>
    </xf>
    <xf numFmtId="43" fontId="59" fillId="12" borderId="0" xfId="0" applyNumberFormat="1" applyFont="1" applyFill="1" applyAlignment="1"/>
    <xf numFmtId="43" fontId="59" fillId="12" borderId="21" xfId="0" applyNumberFormat="1" applyFont="1" applyFill="1" applyBorder="1" applyAlignment="1">
      <alignment horizontal="center"/>
    </xf>
    <xf numFmtId="43" fontId="59" fillId="12" borderId="21" xfId="0" applyNumberFormat="1" applyFont="1" applyFill="1" applyBorder="1"/>
    <xf numFmtId="0" fontId="0" fillId="4" borderId="0" xfId="0" applyFont="1" applyFill="1" applyBorder="1" applyAlignment="1">
      <alignment horizontal="left"/>
    </xf>
  </cellXfs>
  <cellStyles count="8">
    <cellStyle name="Comma" xfId="1" builtinId="3"/>
    <cellStyle name="Comma 2" xfId="5" xr:uid="{00000000-0005-0000-0000-000001000000}"/>
    <cellStyle name="Currency" xfId="2" builtinId="4"/>
    <cellStyle name="Currency 2" xfId="6" xr:uid="{00000000-0005-0000-0000-000003000000}"/>
    <cellStyle name="Normal" xfId="0" builtinId="0"/>
    <cellStyle name="Normal 2" xfId="3" xr:uid="{00000000-0005-0000-0000-000005000000}"/>
    <cellStyle name="Normal 3" xfId="4" xr:uid="{00000000-0005-0000-0000-000006000000}"/>
    <cellStyle name="Percent 2" xfId="7" xr:uid="{00000000-0005-0000-0000-000007000000}"/>
  </cellStyles>
  <dxfs count="262">
    <dxf>
      <alignment horizontal="cent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bgColor auto="1"/>
        </patternFill>
      </fill>
    </dxf>
    <dxf>
      <border>
        <right style="medium">
          <color rgb="FF336699"/>
        </right>
      </border>
    </dxf>
    <dxf>
      <border>
        <right style="medium">
          <color rgb="FF336699"/>
        </right>
      </border>
    </dxf>
    <dxf>
      <border>
        <right style="medium">
          <color rgb="FF336699"/>
        </right>
      </border>
    </dxf>
    <dxf>
      <alignment horizontal="center"/>
    </dxf>
    <dxf>
      <numFmt numFmtId="35" formatCode="_-* #,##0.00_-;\-* #,##0.00_-;_-* &quot;-&quot;??_-;_-@_-"/>
    </dxf>
    <dxf>
      <numFmt numFmtId="35" formatCode="_-* #,##0.00_-;\-* #,##0.00_-;_-* &quot;-&quot;??_-;_-@_-"/>
    </dxf>
    <dxf>
      <fill>
        <patternFill>
          <bgColor rgb="FF336699"/>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3" tint="0.39997558519241921"/>
        </patternFill>
      </fill>
    </dxf>
    <dxf>
      <numFmt numFmtId="3" formatCode="#,##0"/>
    </dxf>
    <dxf>
      <numFmt numFmtId="3" formatCode="#,##0"/>
    </dxf>
    <dxf>
      <numFmt numFmtId="3" formatCode="#,##0"/>
    </dxf>
    <dxf>
      <font>
        <b/>
      </font>
    </dxf>
    <dxf>
      <font>
        <b/>
      </font>
    </dxf>
    <dxf>
      <font>
        <b/>
      </font>
    </dxf>
    <dxf>
      <alignment horizontal="cent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solid">
          <bgColor theme="4" tint="0.59999389629810485"/>
        </patternFill>
      </fill>
    </dxf>
    <dxf>
      <fill>
        <patternFill patternType="solid">
          <bgColor theme="4" tint="0.59999389629810485"/>
        </patternFill>
      </fill>
    </dxf>
    <dxf>
      <numFmt numFmtId="35" formatCode="_-* #,##0.00_-;\-* #,##0.00_-;_-* &quot;-&quot;??_-;_-@_-"/>
    </dxf>
    <dxf>
      <alignment horizontal="center"/>
    </dxf>
    <dxf>
      <border>
        <left style="medium">
          <color rgb="FF336699"/>
        </left>
      </border>
    </dxf>
    <dxf>
      <border>
        <left style="medium">
          <color rgb="FF336699"/>
        </left>
      </border>
    </dxf>
    <dxf>
      <border>
        <left style="medium">
          <color rgb="FF336699"/>
        </left>
      </border>
    </dxf>
    <dxf>
      <border>
        <left style="medium">
          <color rgb="FF336699"/>
        </left>
      </border>
    </dxf>
    <dxf>
      <border>
        <right style="medium">
          <color rgb="FF336699"/>
        </right>
      </border>
    </dxf>
    <dxf>
      <border>
        <right style="medium">
          <color rgb="FF336699"/>
        </right>
      </border>
    </dxf>
    <dxf>
      <border>
        <right style="medium">
          <color rgb="FF336699"/>
        </right>
      </border>
    </dxf>
    <dxf>
      <numFmt numFmtId="3" formatCode="#,##0"/>
    </dxf>
    <dxf>
      <numFmt numFmtId="3" formatCode="#,##0"/>
    </dxf>
    <dxf>
      <numFmt numFmtId="3" formatCode="#,##0"/>
    </dxf>
    <dxf>
      <font>
        <b/>
      </font>
    </dxf>
    <dxf>
      <font>
        <b/>
      </font>
    </dxf>
    <dxf>
      <font>
        <b/>
      </font>
    </dxf>
    <dxf>
      <font>
        <color auto="1"/>
      </font>
    </dxf>
    <dxf>
      <font>
        <color auto="1"/>
      </font>
    </dxf>
    <dxf>
      <font>
        <color auto="1"/>
      </font>
    </dxf>
    <dxf>
      <font>
        <color auto="1"/>
      </font>
    </dxf>
    <dxf>
      <font>
        <color auto="1"/>
      </font>
    </dxf>
    <dxf>
      <fill>
        <patternFill patternType="solid">
          <bgColor theme="4" tint="0.59999389629810485"/>
        </patternFill>
      </fill>
    </dxf>
    <dxf>
      <fill>
        <patternFill patternType="solid">
          <bgColor theme="4" tint="0.59999389629810485"/>
        </patternFill>
      </fill>
    </dxf>
    <dxf>
      <numFmt numFmtId="35" formatCode="_-* #,##0.00_-;\-* #,##0.00_-;_-* &quot;-&quot;??_-;_-@_-"/>
    </dxf>
    <dxf>
      <alignment horizontal="center"/>
    </dxf>
    <dxf>
      <border>
        <right style="medium">
          <color rgb="FF336699"/>
        </right>
      </border>
    </dxf>
    <dxf>
      <border>
        <right style="medium">
          <color auto="1"/>
        </right>
      </border>
    </dxf>
    <dxf>
      <border>
        <right style="medium">
          <color auto="1"/>
        </right>
      </border>
    </dxf>
    <dxf>
      <numFmt numFmtId="35" formatCode="_-* #,##0.00_-;\-* #,##0.00_-;_-* &quot;-&quot;??_-;_-@_-"/>
    </dxf>
    <dxf>
      <font>
        <b/>
      </font>
    </dxf>
    <dxf>
      <font>
        <b/>
      </font>
    </dxf>
    <dxf>
      <font>
        <b/>
      </font>
    </dxf>
    <dxf>
      <font>
        <b/>
      </font>
    </dxf>
    <dxf>
      <numFmt numFmtId="3" formatCode="#,##0"/>
    </dxf>
    <dxf>
      <numFmt numFmtId="3" formatCode="#,##0"/>
    </dxf>
    <dxf>
      <numFmt numFmtId="3" formatCode="#,##0"/>
    </dxf>
    <dxf>
      <numFmt numFmtId="3" formatCode="#,##0"/>
    </dxf>
    <dxf>
      <alignment horizontal="center" readingOrder="0"/>
    </dxf>
    <dxf>
      <alignment wrapText="1" readingOrder="0"/>
    </dxf>
    <dxf>
      <alignment horizontal="cent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border>
        <right style="medium">
          <color rgb="FF336699"/>
        </right>
      </border>
    </dxf>
    <dxf>
      <border>
        <right style="medium">
          <color rgb="FF336699"/>
        </right>
      </border>
    </dxf>
    <dxf>
      <border>
        <right style="medium">
          <color rgb="FF336699"/>
        </right>
      </border>
    </dxf>
    <dxf>
      <alignment horizontal="center"/>
    </dxf>
    <dxf>
      <alignment horizontal="center"/>
    </dxf>
    <dxf>
      <alignment horizontal="center"/>
    </dxf>
    <dxf>
      <fill>
        <patternFill patternType="solid">
          <bgColor theme="4" tint="0.59999389629810485"/>
        </patternFill>
      </fill>
    </dxf>
    <dxf>
      <fill>
        <patternFill patternType="solid">
          <bgColor theme="4" tint="0.59999389629810485"/>
        </patternFill>
      </fill>
    </dxf>
    <dxf>
      <border>
        <left style="medium">
          <color rgb="FF336699"/>
        </left>
      </border>
    </dxf>
    <dxf>
      <fill>
        <patternFill patternType="solid">
          <bgColor theme="3" tint="0.39997558519241921"/>
        </patternFill>
      </fill>
    </dxf>
    <dxf>
      <numFmt numFmtId="3" formatCode="#,##0"/>
    </dxf>
    <dxf>
      <numFmt numFmtId="3" formatCode="#,##0"/>
    </dxf>
    <dxf>
      <numFmt numFmtId="3" formatCode="#,##0"/>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fill>
        <patternFill patternType="solid">
          <bgColor theme="4" tint="0.59999389629810485"/>
        </patternFill>
      </fill>
    </dxf>
    <dxf>
      <fill>
        <patternFill patternType="solid">
          <bgColor theme="4" tint="0.59999389629810485"/>
        </patternFill>
      </fill>
    </dxf>
    <dxf>
      <border>
        <bottom/>
      </border>
    </dxf>
    <dxf>
      <border>
        <bottom/>
      </border>
    </dxf>
    <dxf>
      <border>
        <bottom/>
      </border>
    </dxf>
    <dxf>
      <border>
        <left style="medium">
          <color rgb="FF336699"/>
        </left>
        <right style="medium">
          <color rgb="FF336699"/>
        </right>
        <top style="medium">
          <color rgb="FF336699"/>
        </top>
        <bottom style="medium">
          <color rgb="FF336699"/>
        </bottom>
      </border>
    </dxf>
    <dxf>
      <border>
        <left style="medium">
          <color rgb="FF336699"/>
        </left>
        <right style="medium">
          <color rgb="FF336699"/>
        </right>
        <top style="medium">
          <color rgb="FF336699"/>
        </top>
        <bottom style="medium">
          <color rgb="FF336699"/>
        </bottom>
      </border>
    </dxf>
    <dxf>
      <border>
        <left style="medium">
          <color rgb="FF336699"/>
        </left>
        <right style="medium">
          <color rgb="FF336699"/>
        </right>
        <top style="medium">
          <color rgb="FF336699"/>
        </top>
        <bottom style="medium">
          <color rgb="FF336699"/>
        </bottom>
      </border>
    </dxf>
    <dxf>
      <border>
        <left style="medium">
          <color rgb="FF336699"/>
        </left>
        <right style="medium">
          <color rgb="FF336699"/>
        </right>
        <top style="medium">
          <color rgb="FF336699"/>
        </top>
        <bottom style="medium">
          <color rgb="FF336699"/>
        </bottom>
      </border>
    </dxf>
    <dxf>
      <border>
        <left style="medium">
          <color rgb="FF336699"/>
        </left>
        <right style="medium">
          <color rgb="FF336699"/>
        </right>
        <top style="medium">
          <color rgb="FF336699"/>
        </top>
        <bottom style="medium">
          <color rgb="FF336699"/>
        </bottom>
      </border>
    </dxf>
    <dxf>
      <alignment horizontal="center"/>
    </dxf>
    <dxf>
      <fill>
        <patternFill patternType="solid">
          <bgColor theme="3" tint="0.39997558519241921"/>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dxf>
    <dxf>
      <numFmt numFmtId="3" formatCode="#,##0"/>
    </dxf>
    <dxf>
      <numFmt numFmtId="3" formatCode="#,##0"/>
    </dxf>
    <dxf>
      <numFmt numFmtId="3" formatCode="#,##0"/>
    </dxf>
    <dxf>
      <alignment horizontal="center" readingOrder="0"/>
    </dxf>
    <dxf>
      <alignment wrapText="1" readingOrder="0"/>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ont>
        <color auto="1"/>
      </font>
    </dxf>
    <dxf>
      <alignment horizontal="center"/>
    </dxf>
    <dxf>
      <numFmt numFmtId="35" formatCode="_-* #,##0.00_-;\-* #,##0.00_-;_-* &quot;-&quot;??_-;_-@_-"/>
    </dxf>
    <dxf>
      <border>
        <right style="medium">
          <color auto="1"/>
        </right>
      </border>
    </dxf>
    <dxf>
      <border>
        <right style="medium">
          <color auto="1"/>
        </right>
      </border>
    </dxf>
    <dxf>
      <border>
        <right style="medium">
          <color auto="1"/>
        </right>
      </border>
    </dxf>
    <dxf>
      <border>
        <left style="medium">
          <color auto="1"/>
        </left>
      </border>
    </dxf>
    <dxf>
      <border>
        <left style="medium">
          <color auto="1"/>
        </left>
      </border>
    </dxf>
    <dxf>
      <border>
        <left style="medium">
          <color auto="1"/>
        </left>
      </border>
    </dxf>
    <dxf>
      <border>
        <left style="medium">
          <color auto="1"/>
        </left>
      </border>
    </dxf>
    <dxf>
      <border>
        <left style="medium">
          <color auto="1"/>
        </left>
      </border>
    </dxf>
    <dxf>
      <border>
        <left style="medium">
          <color auto="1"/>
        </left>
      </border>
    </dxf>
    <dxf>
      <border>
        <left style="medium">
          <color auto="1"/>
        </left>
      </border>
    </dxf>
    <dxf>
      <alignment horizontal="center"/>
    </dxf>
    <dxf>
      <alignment horizontal="center"/>
    </dxf>
    <dxf>
      <numFmt numFmtId="3" formatCode="#,##0"/>
    </dxf>
    <dxf>
      <numFmt numFmtId="3" formatCode="#,##0"/>
    </dxf>
    <dxf>
      <numFmt numFmtId="3" formatCode="#,##0"/>
    </dxf>
    <dxf>
      <font>
        <b/>
      </font>
    </dxf>
    <dxf>
      <font>
        <b/>
      </font>
    </dxf>
    <dxf>
      <font>
        <b/>
      </font>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alignment horizontal="center"/>
    </dxf>
    <dxf>
      <alignment horizontal="center"/>
    </dxf>
    <dxf>
      <alignment horizontal="center"/>
    </dxf>
    <dxf>
      <numFmt numFmtId="35" formatCode="_-* #,##0.00_-;\-* #,##0.00_-;_-* &quot;-&quot;??_-;_-@_-"/>
    </dxf>
    <dxf>
      <border>
        <left style="medium">
          <color rgb="FF336699"/>
        </left>
      </border>
    </dxf>
    <dxf>
      <border>
        <left style="medium">
          <color rgb="FF336699"/>
        </left>
      </border>
    </dxf>
    <dxf>
      <border>
        <left style="medium">
          <color rgb="FF336699"/>
        </left>
      </border>
    </dxf>
    <dxf>
      <border>
        <left style="medium">
          <color rgb="FF336699"/>
        </left>
      </border>
    </dxf>
    <dxf>
      <border>
        <left style="medium">
          <color rgb="FF336699"/>
        </left>
      </border>
    </dxf>
    <dxf>
      <border>
        <left style="medium">
          <color rgb="FF336699"/>
        </left>
      </border>
    </dxf>
    <dxf>
      <border>
        <left style="medium">
          <color rgb="FF336699"/>
        </left>
      </border>
    </dxf>
    <dxf>
      <border>
        <right style="medium">
          <color theme="4" tint="-0.24994659260841701"/>
        </right>
      </border>
    </dxf>
    <dxf>
      <numFmt numFmtId="167" formatCode="#,##0_);\(#,##0\)"/>
    </dxf>
    <dxf>
      <alignment horizontal="center"/>
    </dxf>
    <dxf>
      <border>
        <right style="medium">
          <color theme="4" tint="-0.24994659260841701"/>
        </right>
      </border>
    </dxf>
    <dxf>
      <border>
        <right style="medium">
          <color theme="4" tint="-0.24994659260841701"/>
        </right>
      </border>
    </dxf>
    <dxf>
      <border>
        <right style="medium">
          <color theme="4" tint="-0.24994659260841701"/>
        </right>
      </border>
    </dxf>
    <dxf>
      <numFmt numFmtId="164" formatCode="_(* #,##0_);_(* \(#,##0\);_(* &quot;-&quot;_);_(@_)"/>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numFmt numFmtId="3" formatCode="#,##0"/>
    </dxf>
    <dxf>
      <numFmt numFmtId="3" formatCode="#,##0"/>
    </dxf>
    <dxf>
      <alignment horizontal="center" readingOrder="0"/>
    </dxf>
    <dxf>
      <alignment wrapText="1" readingOrder="0"/>
    </dxf>
    <dxf>
      <fill>
        <patternFill>
          <bgColor theme="0" tint="-0.24994659260841701"/>
        </patternFill>
      </fill>
    </dxf>
    <dxf>
      <font>
        <b/>
        <i val="0"/>
      </font>
      <fill>
        <patternFill>
          <bgColor theme="5" tint="0.59996337778862885"/>
        </patternFill>
      </fill>
    </dxf>
    <dxf>
      <font>
        <b/>
        <i val="0"/>
        <color theme="0"/>
      </font>
      <fill>
        <patternFill>
          <bgColor rgb="FF003399"/>
        </patternFill>
      </fill>
    </dxf>
    <dxf>
      <fill>
        <patternFill>
          <bgColor theme="0" tint="-0.14996795556505021"/>
        </patternFill>
      </fill>
    </dxf>
    <dxf>
      <fill>
        <patternFill>
          <bgColor theme="3" tint="0.79998168889431442"/>
        </patternFill>
      </fill>
    </dxf>
    <dxf>
      <fill>
        <patternFill>
          <bgColor theme="5" tint="0.79998168889431442"/>
        </patternFill>
      </fill>
    </dxf>
  </dxfs>
  <tableStyles count="2" defaultTableStyle="TableStyleMedium2" defaultPivotStyle="PivotStyleLight16">
    <tableStyle name="PivotTable Style 1" table="0" count="3" xr9:uid="{00000000-0011-0000-FFFF-FFFF00000000}">
      <tableStyleElement type="firstSubtotalRow" dxfId="261"/>
      <tableStyleElement type="firstRowSubheading" dxfId="260"/>
      <tableStyleElement type="secondRowSubheading" dxfId="259"/>
    </tableStyle>
    <tableStyle name="PivotTable Style 2" table="0" count="3" xr9:uid="{00000000-0011-0000-FFFF-FFFF01000000}">
      <tableStyleElement type="headerRow" dxfId="258"/>
      <tableStyleElement type="totalRow" dxfId="257"/>
      <tableStyleElement type="secondSubtotalRow" dxfId="256"/>
    </tableStyle>
  </tableStyles>
  <colors>
    <mruColors>
      <color rgb="FF336699"/>
      <color rgb="FFFFFF99"/>
      <color rgb="FFFFFFCC"/>
      <color rgb="FF666633"/>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102287</xdr:colOff>
      <xdr:row>0</xdr:row>
      <xdr:rowOff>198120</xdr:rowOff>
    </xdr:from>
    <xdr:to>
      <xdr:col>1</xdr:col>
      <xdr:colOff>899160</xdr:colOff>
      <xdr:row>5</xdr:row>
      <xdr:rowOff>160020</xdr:rowOff>
    </xdr:to>
    <xdr:pic>
      <xdr:nvPicPr>
        <xdr:cNvPr id="2" name="Picture 1" descr="TFRI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87" y="198120"/>
          <a:ext cx="1094053"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259080</xdr:rowOff>
    </xdr:from>
    <xdr:to>
      <xdr:col>1</xdr:col>
      <xdr:colOff>735913</xdr:colOff>
      <xdr:row>6</xdr:row>
      <xdr:rowOff>7620</xdr:rowOff>
    </xdr:to>
    <xdr:pic>
      <xdr:nvPicPr>
        <xdr:cNvPr id="3" name="Picture 2" descr="TFRI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59080"/>
          <a:ext cx="1094053"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137160</xdr:colOff>
      <xdr:row>1</xdr:row>
      <xdr:rowOff>60960</xdr:rowOff>
    </xdr:from>
    <xdr:to>
      <xdr:col>1</xdr:col>
      <xdr:colOff>441960</xdr:colOff>
      <xdr:row>5</xdr:row>
      <xdr:rowOff>156464</xdr:rowOff>
    </xdr:to>
    <xdr:pic>
      <xdr:nvPicPr>
        <xdr:cNvPr id="2" name="Picture 1" descr="TFRI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327660"/>
          <a:ext cx="914400" cy="796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xdr:row>
      <xdr:rowOff>121920</xdr:rowOff>
    </xdr:from>
    <xdr:to>
      <xdr:col>0</xdr:col>
      <xdr:colOff>1028700</xdr:colOff>
      <xdr:row>6</xdr:row>
      <xdr:rowOff>49784</xdr:rowOff>
    </xdr:to>
    <xdr:pic>
      <xdr:nvPicPr>
        <xdr:cNvPr id="3" name="Picture 2" descr="TFRI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8620"/>
          <a:ext cx="914400" cy="842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472440</xdr:colOff>
      <xdr:row>0</xdr:row>
      <xdr:rowOff>45720</xdr:rowOff>
    </xdr:from>
    <xdr:to>
      <xdr:col>0</xdr:col>
      <xdr:colOff>1325880</xdr:colOff>
      <xdr:row>3</xdr:row>
      <xdr:rowOff>22860</xdr:rowOff>
    </xdr:to>
    <xdr:pic>
      <xdr:nvPicPr>
        <xdr:cNvPr id="2" name="Picture 1" descr="TFRI 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 y="45720"/>
          <a:ext cx="85344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160020</xdr:colOff>
      <xdr:row>1</xdr:row>
      <xdr:rowOff>7620</xdr:rowOff>
    </xdr:from>
    <xdr:to>
      <xdr:col>0</xdr:col>
      <xdr:colOff>1074420</xdr:colOff>
      <xdr:row>4</xdr:row>
      <xdr:rowOff>186944</xdr:rowOff>
    </xdr:to>
    <xdr:pic>
      <xdr:nvPicPr>
        <xdr:cNvPr id="2" name="Picture 1" descr="TFRI 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274320"/>
          <a:ext cx="914400" cy="75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160020</xdr:colOff>
      <xdr:row>1</xdr:row>
      <xdr:rowOff>7620</xdr:rowOff>
    </xdr:from>
    <xdr:ext cx="914400" cy="758444"/>
    <xdr:pic>
      <xdr:nvPicPr>
        <xdr:cNvPr id="3" name="Picture 2" descr="TFRI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274320"/>
          <a:ext cx="914400" cy="75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441960</xdr:colOff>
      <xdr:row>1</xdr:row>
      <xdr:rowOff>76200</xdr:rowOff>
    </xdr:from>
    <xdr:to>
      <xdr:col>0</xdr:col>
      <xdr:colOff>1356360</xdr:colOff>
      <xdr:row>5</xdr:row>
      <xdr:rowOff>42164</xdr:rowOff>
    </xdr:to>
    <xdr:pic>
      <xdr:nvPicPr>
        <xdr:cNvPr id="2" name="Picture 1" descr="TFRI 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342900"/>
          <a:ext cx="914400" cy="743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441960</xdr:colOff>
      <xdr:row>1</xdr:row>
      <xdr:rowOff>76200</xdr:rowOff>
    </xdr:from>
    <xdr:ext cx="914400" cy="753364"/>
    <xdr:pic>
      <xdr:nvPicPr>
        <xdr:cNvPr id="3" name="Picture 2" descr="TFRI Logo">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342900"/>
          <a:ext cx="914400" cy="753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1</xdr:row>
      <xdr:rowOff>167640</xdr:rowOff>
    </xdr:from>
    <xdr:to>
      <xdr:col>0</xdr:col>
      <xdr:colOff>1066800</xdr:colOff>
      <xdr:row>5</xdr:row>
      <xdr:rowOff>148844</xdr:rowOff>
    </xdr:to>
    <xdr:pic>
      <xdr:nvPicPr>
        <xdr:cNvPr id="2" name="Picture 1" descr="TFRI 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34340"/>
          <a:ext cx="914400" cy="75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152400</xdr:colOff>
      <xdr:row>1</xdr:row>
      <xdr:rowOff>167640</xdr:rowOff>
    </xdr:from>
    <xdr:ext cx="914400" cy="771144"/>
    <xdr:pic>
      <xdr:nvPicPr>
        <xdr:cNvPr id="3" name="Picture 2" descr="TFRI Log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34340"/>
          <a:ext cx="914400" cy="771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853440</xdr:colOff>
      <xdr:row>1</xdr:row>
      <xdr:rowOff>60960</xdr:rowOff>
    </xdr:from>
    <xdr:to>
      <xdr:col>0</xdr:col>
      <xdr:colOff>1767840</xdr:colOff>
      <xdr:row>5</xdr:row>
      <xdr:rowOff>114300</xdr:rowOff>
    </xdr:to>
    <xdr:pic>
      <xdr:nvPicPr>
        <xdr:cNvPr id="2" name="Picture 1" descr="TFRI 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 y="327660"/>
          <a:ext cx="9144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ard Czajkowski" refreshedDate="43347.649011805559" createdVersion="6" refreshedVersion="6" minRefreshableVersion="3" recordCount="99" xr:uid="{00000000-000A-0000-FFFF-FFFF48000000}">
  <cacheSource type="worksheet">
    <worksheetSource ref="A31:M100" sheet="d. Budget Details"/>
  </cacheSource>
  <cacheFields count="13">
    <cacheField name="Activity #" numFmtId="0">
      <sharedItems containsBlank="1" count="2">
        <s v="Select Activity"/>
        <m/>
      </sharedItems>
    </cacheField>
    <cacheField name="Activity Title" numFmtId="0">
      <sharedItems containsBlank="1"/>
    </cacheField>
    <cacheField name="Line Item" numFmtId="0">
      <sharedItems containsNonDate="0" containsString="0" containsBlank="1" count="1">
        <m/>
      </sharedItems>
    </cacheField>
    <cacheField name="Line Description" numFmtId="0">
      <sharedItems containsNonDate="0" containsString="0" containsBlank="1" count="1">
        <m/>
      </sharedItems>
    </cacheField>
    <cacheField name="PI _x000a_(Receiving Funds)" numFmtId="0">
      <sharedItems containsBlank="1" count="2">
        <m/>
        <s v="*Select one PI per line Item only"/>
      </sharedItems>
    </cacheField>
    <cacheField name="Institution" numFmtId="0">
      <sharedItems containsBlank="1" count="2">
        <m/>
        <s v="Subtotal"/>
      </sharedItems>
    </cacheField>
    <cacheField name="Units/FTE" numFmtId="0">
      <sharedItems containsString="0" containsBlank="1" containsNumber="1" containsInteger="1" minValue="0" maxValue="0"/>
    </cacheField>
    <cacheField name="Cost per Unit/FTE" numFmtId="166">
      <sharedItems containsNonDate="0" containsString="0" containsBlank="1"/>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Year 4" numFmtId="0">
      <sharedItems containsString="0" containsBlank="1" containsNumber="1" containsInteger="1" minValue="0" maxValue="0"/>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ne Duan" refreshedDate="43348.631949768518" createdVersion="6" refreshedVersion="6" minRefreshableVersion="3" recordCount="99" xr:uid="{00000000-000A-0000-FFFF-FFFF49000000}">
  <cacheSource type="worksheet">
    <worksheetSource ref="A31:U100" sheet="d. Budget Details"/>
  </cacheSource>
  <cacheFields count="21">
    <cacheField name="Activity #" numFmtId="0">
      <sharedItems containsBlank="1" count="2">
        <s v="Select Activity"/>
        <m/>
      </sharedItems>
    </cacheField>
    <cacheField name="Activity Title" numFmtId="0">
      <sharedItems containsBlank="1"/>
    </cacheField>
    <cacheField name="Line Item" numFmtId="0">
      <sharedItems containsNonDate="0" containsString="0" containsBlank="1" count="1">
        <m/>
      </sharedItems>
    </cacheField>
    <cacheField name="Line Description" numFmtId="0">
      <sharedItems containsNonDate="0" containsString="0" containsBlank="1" count="1">
        <m/>
      </sharedItems>
    </cacheField>
    <cacheField name="PI _x000a_(Receiving Funds)" numFmtId="0">
      <sharedItems containsBlank="1" count="2">
        <m/>
        <s v="*Select one PI per line Item only"/>
      </sharedItems>
    </cacheField>
    <cacheField name="Institution" numFmtId="0">
      <sharedItems containsBlank="1" count="2">
        <m/>
        <s v="Subtotal"/>
      </sharedItems>
    </cacheField>
    <cacheField name="Units/FTE" numFmtId="0">
      <sharedItems containsString="0" containsBlank="1" containsNumber="1" containsInteger="1" minValue="0" maxValue="0"/>
    </cacheField>
    <cacheField name="Cost per Unit/FTE" numFmtId="0">
      <sharedItems containsString="0" containsBlank="1" containsNumber="1" containsInteger="1" minValue="0" maxValue="0"/>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Year 4" numFmtId="0">
      <sharedItems containsString="0" containsBlank="1" containsNumber="1" containsInteger="1" minValue="0" maxValue="0"/>
    </cacheField>
    <cacheField name="Total" numFmtId="0">
      <sharedItems containsString="0" containsBlank="1" containsNumber="1" containsInteger="1" minValue="0" maxValue="0"/>
    </cacheField>
    <cacheField name="Justification Reference #" numFmtId="0">
      <sharedItems containsNonDate="0" containsString="0" containsBlank="1"/>
    </cacheField>
    <cacheField name="Check" numFmtId="0">
      <sharedItems containsBlank="1"/>
    </cacheField>
    <cacheField name="FY2020" numFmtId="0">
      <sharedItems containsString="0" containsBlank="1" containsNumber="1" containsInteger="1" minValue="0" maxValue="0"/>
    </cacheField>
    <cacheField name="FY2021" numFmtId="0">
      <sharedItems containsString="0" containsBlank="1" containsNumber="1" containsInteger="1" minValue="0" maxValue="0"/>
    </cacheField>
    <cacheField name="FY2022" numFmtId="0">
      <sharedItems containsString="0" containsBlank="1" containsNumber="1" containsInteger="1" minValue="0" maxValue="0"/>
    </cacheField>
    <cacheField name="FY2023" numFmtId="0">
      <sharedItems containsString="0" containsBlank="1" containsNumber="1" containsInteger="1" minValue="0" maxValue="0"/>
    </cacheField>
    <cacheField name="FY2024" numFmtId="0">
      <sharedItems containsString="0" containsBlank="1" containsNumber="1" containsInteger="1" minValue="0" maxValue="0"/>
    </cacheField>
    <cacheField name="Total Budget"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r>
    <x v="1"/>
    <m/>
    <x v="0"/>
    <x v="0"/>
    <x v="1"/>
    <x v="0"/>
    <m/>
    <m/>
    <m/>
    <m/>
    <m/>
    <m/>
    <m/>
  </r>
  <r>
    <x v="0"/>
    <s v="Select Title"/>
    <x v="0"/>
    <x v="0"/>
    <x v="0"/>
    <x v="0"/>
    <m/>
    <m/>
    <m/>
    <m/>
    <m/>
    <m/>
    <m/>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0"/>
    <m/>
    <m/>
    <m/>
    <m/>
    <m/>
    <m/>
    <n v="0"/>
  </r>
  <r>
    <x v="0"/>
    <s v="Select Title"/>
    <x v="0"/>
    <x v="0"/>
    <x v="0"/>
    <x v="1"/>
    <n v="0"/>
    <m/>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r>
    <x v="1"/>
    <m/>
    <x v="0"/>
    <x v="0"/>
    <x v="1"/>
    <x v="0"/>
    <m/>
    <m/>
    <m/>
    <m/>
    <m/>
    <m/>
    <m/>
    <m/>
    <m/>
    <m/>
    <m/>
    <m/>
    <m/>
    <m/>
    <m/>
  </r>
  <r>
    <x v="0"/>
    <s v="Select Title"/>
    <x v="0"/>
    <x v="0"/>
    <x v="0"/>
    <x v="0"/>
    <m/>
    <m/>
    <m/>
    <m/>
    <m/>
    <m/>
    <m/>
    <m/>
    <m/>
    <m/>
    <m/>
    <m/>
    <m/>
    <m/>
    <m/>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0"/>
    <m/>
    <m/>
    <m/>
    <m/>
    <m/>
    <m/>
    <n v="0"/>
    <m/>
    <m/>
    <n v="0"/>
    <n v="0"/>
    <n v="0"/>
    <n v="0"/>
    <n v="0"/>
    <n v="0"/>
  </r>
  <r>
    <x v="0"/>
    <s v="Select Title"/>
    <x v="0"/>
    <x v="0"/>
    <x v="0"/>
    <x v="1"/>
    <n v="0"/>
    <n v="0"/>
    <n v="0"/>
    <n v="0"/>
    <n v="0"/>
    <n v="0"/>
    <n v="0"/>
    <m/>
    <b v="1"/>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1"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K12:T18" firstHeaderRow="1" firstDataRow="2" firstDataCol="4"/>
  <pivotFields count="21">
    <pivotField axis="axisRow" compact="0" outline="0" showAll="0">
      <items count="3">
        <item x="0"/>
        <item x="1"/>
        <item t="default"/>
      </items>
    </pivotField>
    <pivotField compact="0" outline="0" showAll="0"/>
    <pivotField axis="axisRow" compact="0" outline="0" showAll="0" sortType="ascending" defaultSubtotal="0">
      <items count="1">
        <item sd="0" x="0"/>
      </items>
    </pivotField>
    <pivotField axis="axisRow" compact="0" outline="0" showAll="0" defaultSubtotal="0">
      <items count="1">
        <item x="0"/>
      </items>
    </pivotField>
    <pivotField axis="axisRow" compact="0" outline="0" showAll="0" defaultSubtotal="0">
      <items count="2">
        <item x="1"/>
        <item x="0"/>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defaultSubtotal="0"/>
  </pivotFields>
  <rowFields count="4">
    <field x="0"/>
    <field x="2"/>
    <field x="3"/>
    <field x="4"/>
  </rowFields>
  <rowItems count="5">
    <i>
      <x/>
      <x/>
    </i>
    <i t="default">
      <x/>
    </i>
    <i>
      <x v="1"/>
      <x/>
    </i>
    <i t="default">
      <x v="1"/>
    </i>
    <i t="grand">
      <x/>
    </i>
  </rowItems>
  <colFields count="1">
    <field x="-2"/>
  </colFields>
  <colItems count="6">
    <i>
      <x/>
    </i>
    <i i="1">
      <x v="1"/>
    </i>
    <i i="2">
      <x v="2"/>
    </i>
    <i i="3">
      <x v="3"/>
    </i>
    <i i="4">
      <x v="4"/>
    </i>
    <i i="5">
      <x v="5"/>
    </i>
  </colItems>
  <dataFields count="6">
    <dataField name=" FY2020" fld="15" baseField="4" baseItem="4" numFmtId="3"/>
    <dataField name=" FY2021" fld="16" baseField="4" baseItem="4" numFmtId="3"/>
    <dataField name="  FY2022" fld="17" baseField="2" baseItem="0"/>
    <dataField name=" FY2023" fld="18" baseField="2" baseItem="0"/>
    <dataField name=" FY2024" fld="19" baseField="2" baseItem="0"/>
    <dataField name=" Total " fld="20" baseField="2" baseItem="0" numFmtId="3"/>
  </dataFields>
  <formats count="26">
    <format dxfId="183">
      <pivotArea type="all" dataOnly="0" outline="0" fieldPosition="0"/>
    </format>
    <format dxfId="182">
      <pivotArea outline="0" collapsedLevelsAreSubtotals="1" fieldPosition="0"/>
    </format>
    <format dxfId="181">
      <pivotArea dataOnly="0" labelOnly="1" grandRow="1" outline="0" fieldPosition="0"/>
    </format>
    <format dxfId="180">
      <pivotArea outline="0" fieldPosition="0">
        <references count="1">
          <reference field="4294967294" count="1">
            <x v="0"/>
          </reference>
        </references>
      </pivotArea>
    </format>
    <format dxfId="179">
      <pivotArea outline="0" fieldPosition="0">
        <references count="1">
          <reference field="4294967294" count="1">
            <x v="1"/>
          </reference>
        </references>
      </pivotArea>
    </format>
    <format dxfId="178">
      <pivotArea outline="0" fieldPosition="0">
        <references count="1">
          <reference field="4294967294" count="1">
            <x v="5"/>
          </reference>
        </references>
      </pivotArea>
    </format>
    <format dxfId="177">
      <pivotArea dataOnly="0" labelOnly="1" outline="0" fieldPosition="0">
        <references count="1">
          <reference field="4294967294" count="1">
            <x v="2"/>
          </reference>
        </references>
      </pivotArea>
    </format>
    <format dxfId="176">
      <pivotArea dataOnly="0" outline="0" fieldPosition="0">
        <references count="1">
          <reference field="4294967294" count="1">
            <x v="5"/>
          </reference>
        </references>
      </pivotArea>
    </format>
    <format dxfId="175">
      <pivotArea type="origin" dataOnly="0" labelOnly="1" outline="0" offset="A1" fieldPosition="0"/>
    </format>
    <format dxfId="174">
      <pivotArea field="0" type="button" dataOnly="0" labelOnly="1" outline="0" axis="axisRow" fieldPosition="0"/>
    </format>
    <format dxfId="173">
      <pivotArea dataOnly="0" labelOnly="1" outline="0" fieldPosition="0">
        <references count="1">
          <reference field="0" count="1">
            <x v="0"/>
          </reference>
        </references>
      </pivotArea>
    </format>
    <format dxfId="172">
      <pivotArea dataOnly="0" labelOnly="1" outline="0" offset="A256" fieldPosition="0">
        <references count="1">
          <reference field="0" count="1" defaultSubtotal="1">
            <x v="0"/>
          </reference>
        </references>
      </pivotArea>
    </format>
    <format dxfId="171">
      <pivotArea dataOnly="0" labelOnly="1" outline="0" fieldPosition="0">
        <references count="1">
          <reference field="0" count="1">
            <x v="1"/>
          </reference>
        </references>
      </pivotArea>
    </format>
    <format dxfId="170">
      <pivotArea dataOnly="0" labelOnly="1" outline="0" offset="A256" fieldPosition="0">
        <references count="1">
          <reference field="0" count="1" defaultSubtotal="1">
            <x v="1"/>
          </reference>
        </references>
      </pivotArea>
    </format>
    <format dxfId="169">
      <pivotArea dataOnly="0" labelOnly="1" grandRow="1" outline="0" offset="A256" fieldPosition="0"/>
    </format>
    <format dxfId="168">
      <pivotArea outline="0" fieldPosition="0">
        <references count="1">
          <reference field="4294967294" count="1" selected="0">
            <x v="5"/>
          </reference>
        </references>
      </pivotArea>
    </format>
    <format dxfId="167">
      <pivotArea type="topRight" dataOnly="0" labelOnly="1" outline="0" offset="E1" fieldPosition="0"/>
    </format>
    <format dxfId="166">
      <pivotArea dataOnly="0" labelOnly="1" outline="0" fieldPosition="0">
        <references count="1">
          <reference field="4294967294" count="1">
            <x v="5"/>
          </reference>
        </references>
      </pivotArea>
    </format>
    <format dxfId="165">
      <pivotArea outline="0" collapsedLevelsAreSubtotals="1" fieldPosition="0"/>
    </format>
    <format dxfId="164">
      <pivotArea dataOnly="0" labelOnly="1" outline="0" fieldPosition="0">
        <references count="1">
          <reference field="4294967294" count="0"/>
        </references>
      </pivotArea>
    </format>
    <format dxfId="163">
      <pivotArea type="all" dataOnly="0" outline="0" fieldPosition="0"/>
    </format>
    <format dxfId="162">
      <pivotArea outline="0" fieldPosition="0">
        <references count="1">
          <reference field="0" count="0" selected="0" defaultSubtotal="1"/>
        </references>
      </pivotArea>
    </format>
    <format dxfId="161">
      <pivotArea dataOnly="0" labelOnly="1" outline="0" fieldPosition="0">
        <references count="1">
          <reference field="0" count="0"/>
        </references>
      </pivotArea>
    </format>
    <format dxfId="160">
      <pivotArea dataOnly="0" labelOnly="1" outline="0" fieldPosition="0">
        <references count="1">
          <reference field="0" count="0" defaultSubtotal="1"/>
        </references>
      </pivotArea>
    </format>
    <format dxfId="159">
      <pivotArea dataOnly="0" labelOnly="1" outline="0" fieldPosition="0">
        <references count="2">
          <reference field="0" count="1" selected="0">
            <x v="0"/>
          </reference>
          <reference field="2" count="0"/>
        </references>
      </pivotArea>
    </format>
    <format dxfId="158">
      <pivotArea dataOnly="0" labelOnly="1" outline="0" fieldPosition="0">
        <references count="2">
          <reference field="0" count="1" selected="0">
            <x v="1"/>
          </reference>
          <reference field="2" count="0"/>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0"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A12:I18" firstHeaderRow="1" firstDataRow="2" firstDataCol="4"/>
  <pivotFields count="13">
    <pivotField axis="axisRow" compact="0" outline="0" showAll="0">
      <items count="3">
        <item x="0"/>
        <item x="1"/>
        <item t="default"/>
      </items>
    </pivotField>
    <pivotField compact="0" outline="0" showAll="0"/>
    <pivotField axis="axisRow" compact="0" outline="0" showAll="0" sortType="descending" defaultSubtotal="0">
      <items count="1">
        <item x="0"/>
      </items>
    </pivotField>
    <pivotField axis="axisRow" compact="0" outline="0" showAll="0" defaultSubtotal="0">
      <items count="1">
        <item x="0"/>
      </items>
    </pivotField>
    <pivotField axis="axisRow" compact="0" outline="0" showAll="0" defaultSubtotal="0">
      <items count="2">
        <item x="1"/>
        <item x="0"/>
      </items>
    </pivotField>
    <pivotField compact="0" outline="0" showAll="0" defaultSubtota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4">
    <field x="0"/>
    <field x="2"/>
    <field x="3"/>
    <field x="4"/>
  </rowFields>
  <rowItems count="5">
    <i>
      <x/>
      <x/>
      <x/>
      <x v="1"/>
    </i>
    <i t="default">
      <x/>
    </i>
    <i>
      <x v="1"/>
      <x/>
      <x/>
      <x/>
    </i>
    <i t="default">
      <x v="1"/>
    </i>
    <i t="grand">
      <x/>
    </i>
  </rowItems>
  <colFields count="1">
    <field x="-2"/>
  </colFields>
  <colItems count="5">
    <i>
      <x/>
    </i>
    <i i="1">
      <x v="1"/>
    </i>
    <i i="2">
      <x v="2"/>
    </i>
    <i i="3">
      <x v="3"/>
    </i>
    <i i="4">
      <x v="4"/>
    </i>
  </colItems>
  <dataFields count="5">
    <dataField name=" Year 1" fld="8" baseField="4" baseItem="1" numFmtId="43"/>
    <dataField name=" Year 2" fld="9" baseField="2" baseItem="2" numFmtId="43"/>
    <dataField name=" Year 3" fld="10" baseField="2" baseItem="2" numFmtId="43"/>
    <dataField name="  Year 4   " fld="11" baseField="4" baseItem="0" numFmtId="43"/>
    <dataField name=" Total" fld="12" baseField="4" baseItem="0"/>
  </dataFields>
  <formats count="72">
    <format dxfId="255">
      <pivotArea dataOnly="0" labelOnly="1" outline="0" fieldPosition="0">
        <references count="1">
          <reference field="4294967294" count="3">
            <x v="0"/>
            <x v="1"/>
            <x v="2"/>
          </reference>
        </references>
      </pivotArea>
    </format>
    <format dxfId="254">
      <pivotArea dataOnly="0" labelOnly="1" outline="0" fieldPosition="0">
        <references count="1">
          <reference field="4294967294" count="3">
            <x v="0"/>
            <x v="1"/>
            <x v="2"/>
          </reference>
        </references>
      </pivotArea>
    </format>
    <format dxfId="253">
      <pivotArea outline="0" fieldPosition="0">
        <references count="1">
          <reference field="4294967294" count="1">
            <x v="1"/>
          </reference>
        </references>
      </pivotArea>
    </format>
    <format dxfId="252">
      <pivotArea outline="0" fieldPosition="0">
        <references count="1">
          <reference field="4294967294" count="1">
            <x v="2"/>
          </reference>
        </references>
      </pivotArea>
    </format>
    <format dxfId="251">
      <pivotArea outline="0" collapsedLevelsAreSubtotals="1" fieldPosition="0">
        <references count="1">
          <reference field="4294967294" count="1" selected="0">
            <x v="0"/>
          </reference>
        </references>
      </pivotArea>
    </format>
    <format dxfId="250">
      <pivotArea field="-2" type="button" dataOnly="0" labelOnly="1" outline="0" axis="axisCol" fieldPosition="0"/>
    </format>
    <format dxfId="249">
      <pivotArea dataOnly="0" labelOnly="1" outline="0" fieldPosition="0">
        <references count="1">
          <reference field="4294967294" count="1">
            <x v="0"/>
          </reference>
        </references>
      </pivotArea>
    </format>
    <format dxfId="248">
      <pivotArea outline="0" fieldPosition="0">
        <references count="1">
          <reference field="4294967294" count="1" selected="0">
            <x v="3"/>
          </reference>
        </references>
      </pivotArea>
    </format>
    <format dxfId="247">
      <pivotArea type="topRight" dataOnly="0" labelOnly="1" outline="0" offset="C1" fieldPosition="0"/>
    </format>
    <format dxfId="246">
      <pivotArea dataOnly="0" labelOnly="1" outline="0" fieldPosition="0">
        <references count="1">
          <reference field="4294967294" count="1">
            <x v="3"/>
          </reference>
        </references>
      </pivotArea>
    </format>
    <format dxfId="245">
      <pivotArea dataOnly="0" outline="0" fieldPosition="0">
        <references count="1">
          <reference field="4294967294" count="1">
            <x v="3"/>
          </reference>
        </references>
      </pivotArea>
    </format>
    <format dxfId="244">
      <pivotArea outline="0" fieldPosition="0">
        <references count="1">
          <reference field="4294967294" count="1">
            <x v="0"/>
          </reference>
        </references>
      </pivotArea>
    </format>
    <format dxfId="243">
      <pivotArea dataOnly="0" outline="0" fieldPosition="0">
        <references count="1">
          <reference field="4294967294" count="1">
            <x v="4"/>
          </reference>
        </references>
      </pivotArea>
    </format>
    <format dxfId="242">
      <pivotArea type="origin" dataOnly="0" labelOnly="1" outline="0" offset="A1" fieldPosition="0"/>
    </format>
    <format dxfId="241">
      <pivotArea field="0" type="button" dataOnly="0" labelOnly="1" outline="0" axis="axisRow" fieldPosition="0"/>
    </format>
    <format dxfId="240">
      <pivotArea dataOnly="0" labelOnly="1" outline="0" fieldPosition="0">
        <references count="1">
          <reference field="0" count="1">
            <x v="0"/>
          </reference>
        </references>
      </pivotArea>
    </format>
    <format dxfId="239">
      <pivotArea dataOnly="0" labelOnly="1" outline="0" offset="A256" fieldPosition="0">
        <references count="1">
          <reference field="0" count="1" defaultSubtotal="1">
            <x v="0"/>
          </reference>
        </references>
      </pivotArea>
    </format>
    <format dxfId="238">
      <pivotArea dataOnly="0" labelOnly="1" outline="0" fieldPosition="0">
        <references count="1">
          <reference field="0" count="1">
            <x v="1"/>
          </reference>
        </references>
      </pivotArea>
    </format>
    <format dxfId="237">
      <pivotArea dataOnly="0" labelOnly="1" outline="0" offset="A256" fieldPosition="0">
        <references count="1">
          <reference field="0" count="1" defaultSubtotal="1">
            <x v="1"/>
          </reference>
        </references>
      </pivotArea>
    </format>
    <format dxfId="236">
      <pivotArea dataOnly="0" labelOnly="1" grandRow="1" outline="0" offset="A256" fieldPosition="0"/>
    </format>
    <format dxfId="235">
      <pivotArea outline="0" fieldPosition="0">
        <references count="1">
          <reference field="4294967294" count="4" selected="0">
            <x v="0"/>
            <x v="1"/>
            <x v="2"/>
            <x v="3"/>
          </reference>
        </references>
      </pivotArea>
    </format>
    <format dxfId="234">
      <pivotArea field="-2" type="button" dataOnly="0" labelOnly="1" outline="0" axis="axisCol" fieldPosition="0"/>
    </format>
    <format dxfId="233">
      <pivotArea type="topRight" dataOnly="0" labelOnly="1" outline="0" fieldPosition="0"/>
    </format>
    <format dxfId="232">
      <pivotArea dataOnly="0" labelOnly="1" outline="0" fieldPosition="0">
        <references count="1">
          <reference field="4294967294" count="5">
            <x v="0"/>
            <x v="1"/>
            <x v="2"/>
            <x v="3"/>
            <x v="4"/>
          </reference>
        </references>
      </pivotArea>
    </format>
    <format dxfId="231">
      <pivotArea outline="0" collapsedLevelsAreSubtotals="1" fieldPosition="0"/>
    </format>
    <format dxfId="230">
      <pivotArea type="all" dataOnly="0" outline="0" fieldPosition="0"/>
    </format>
    <format dxfId="229">
      <pivotArea outline="0" collapsedLevelsAreSubtotals="1" fieldPosition="0"/>
    </format>
    <format dxfId="228">
      <pivotArea type="origin" dataOnly="0" labelOnly="1" outline="0" fieldPosition="0"/>
    </format>
    <format dxfId="227">
      <pivotArea field="-2" type="button" dataOnly="0" labelOnly="1" outline="0" axis="axisCol" fieldPosition="0"/>
    </format>
    <format dxfId="226">
      <pivotArea type="topRight" dataOnly="0" labelOnly="1" outline="0" fieldPosition="0"/>
    </format>
    <format dxfId="225">
      <pivotArea field="0" type="button" dataOnly="0" labelOnly="1" outline="0" axis="axisRow" fieldPosition="0"/>
    </format>
    <format dxfId="224">
      <pivotArea field="2" type="button" dataOnly="0" labelOnly="1" outline="0" axis="axisRow" fieldPosition="1"/>
    </format>
    <format dxfId="223">
      <pivotArea field="3" type="button" dataOnly="0" labelOnly="1" outline="0" axis="axisRow" fieldPosition="2"/>
    </format>
    <format dxfId="222">
      <pivotArea field="4" type="button" dataOnly="0" labelOnly="1" outline="0" axis="axisRow" fieldPosition="3"/>
    </format>
    <format dxfId="221">
      <pivotArea dataOnly="0" labelOnly="1" outline="0" fieldPosition="0">
        <references count="1">
          <reference field="0" count="0"/>
        </references>
      </pivotArea>
    </format>
    <format dxfId="220">
      <pivotArea dataOnly="0" labelOnly="1" outline="0" fieldPosition="0">
        <references count="1">
          <reference field="0" count="0" defaultSubtotal="1"/>
        </references>
      </pivotArea>
    </format>
    <format dxfId="219">
      <pivotArea dataOnly="0" labelOnly="1" grandRow="1" outline="0" fieldPosition="0"/>
    </format>
    <format dxfId="218">
      <pivotArea dataOnly="0" labelOnly="1" outline="0" fieldPosition="0">
        <references count="2">
          <reference field="0" count="1" selected="0">
            <x v="0"/>
          </reference>
          <reference field="2" count="0"/>
        </references>
      </pivotArea>
    </format>
    <format dxfId="217">
      <pivotArea dataOnly="0" labelOnly="1" outline="0" fieldPosition="0">
        <references count="2">
          <reference field="0" count="1" selected="0">
            <x v="1"/>
          </reference>
          <reference field="2" count="0"/>
        </references>
      </pivotArea>
    </format>
    <format dxfId="216">
      <pivotArea dataOnly="0" labelOnly="1" outline="0" fieldPosition="0">
        <references count="3">
          <reference field="0" count="1" selected="0">
            <x v="0"/>
          </reference>
          <reference field="2" count="0" selected="0"/>
          <reference field="3" count="0"/>
        </references>
      </pivotArea>
    </format>
    <format dxfId="215">
      <pivotArea dataOnly="0" labelOnly="1" outline="0" fieldPosition="0">
        <references count="3">
          <reference field="0" count="1" selected="0">
            <x v="1"/>
          </reference>
          <reference field="2" count="0" selected="0"/>
          <reference field="3" count="0"/>
        </references>
      </pivotArea>
    </format>
    <format dxfId="214">
      <pivotArea dataOnly="0" labelOnly="1" outline="0" fieldPosition="0">
        <references count="4">
          <reference field="0" count="1" selected="0">
            <x v="0"/>
          </reference>
          <reference field="2" count="0" selected="0"/>
          <reference field="3" count="0" selected="0"/>
          <reference field="4" count="1">
            <x v="1"/>
          </reference>
        </references>
      </pivotArea>
    </format>
    <format dxfId="213">
      <pivotArea dataOnly="0" labelOnly="1" outline="0" fieldPosition="0">
        <references count="4">
          <reference field="0" count="1" selected="0">
            <x v="1"/>
          </reference>
          <reference field="2" count="0" selected="0"/>
          <reference field="3" count="0" selected="0"/>
          <reference field="4" count="1">
            <x v="0"/>
          </reference>
        </references>
      </pivotArea>
    </format>
    <format dxfId="212">
      <pivotArea dataOnly="0" labelOnly="1" outline="0" fieldPosition="0">
        <references count="1">
          <reference field="4294967294" count="5">
            <x v="0"/>
            <x v="1"/>
            <x v="2"/>
            <x v="3"/>
            <x v="4"/>
          </reference>
        </references>
      </pivotArea>
    </format>
    <format dxfId="211">
      <pivotArea type="all" dataOnly="0" outline="0" fieldPosition="0"/>
    </format>
    <format dxfId="210">
      <pivotArea outline="0" collapsedLevelsAreSubtotals="1" fieldPosition="0"/>
    </format>
    <format dxfId="209">
      <pivotArea type="origin" dataOnly="0" labelOnly="1" outline="0" fieldPosition="0"/>
    </format>
    <format dxfId="208">
      <pivotArea field="-2" type="button" dataOnly="0" labelOnly="1" outline="0" axis="axisCol" fieldPosition="0"/>
    </format>
    <format dxfId="207">
      <pivotArea type="topRight" dataOnly="0" labelOnly="1" outline="0" fieldPosition="0"/>
    </format>
    <format dxfId="206">
      <pivotArea field="0" type="button" dataOnly="0" labelOnly="1" outline="0" axis="axisRow" fieldPosition="0"/>
    </format>
    <format dxfId="205">
      <pivotArea field="2" type="button" dataOnly="0" labelOnly="1" outline="0" axis="axisRow" fieldPosition="1"/>
    </format>
    <format dxfId="204">
      <pivotArea field="3" type="button" dataOnly="0" labelOnly="1" outline="0" axis="axisRow" fieldPosition="2"/>
    </format>
    <format dxfId="203">
      <pivotArea field="4" type="button" dataOnly="0" labelOnly="1" outline="0" axis="axisRow" fieldPosition="3"/>
    </format>
    <format dxfId="202">
      <pivotArea dataOnly="0" labelOnly="1" outline="0" fieldPosition="0">
        <references count="1">
          <reference field="0" count="0"/>
        </references>
      </pivotArea>
    </format>
    <format dxfId="201">
      <pivotArea dataOnly="0" labelOnly="1" outline="0" fieldPosition="0">
        <references count="1">
          <reference field="0" count="0" defaultSubtotal="1"/>
        </references>
      </pivotArea>
    </format>
    <format dxfId="200">
      <pivotArea dataOnly="0" labelOnly="1" grandRow="1" outline="0" fieldPosition="0"/>
    </format>
    <format dxfId="199">
      <pivotArea dataOnly="0" labelOnly="1" outline="0" fieldPosition="0">
        <references count="2">
          <reference field="0" count="1" selected="0">
            <x v="0"/>
          </reference>
          <reference field="2" count="0"/>
        </references>
      </pivotArea>
    </format>
    <format dxfId="198">
      <pivotArea dataOnly="0" labelOnly="1" outline="0" fieldPosition="0">
        <references count="2">
          <reference field="0" count="1" selected="0">
            <x v="1"/>
          </reference>
          <reference field="2" count="0"/>
        </references>
      </pivotArea>
    </format>
    <format dxfId="197">
      <pivotArea dataOnly="0" labelOnly="1" outline="0" fieldPosition="0">
        <references count="3">
          <reference field="0" count="1" selected="0">
            <x v="0"/>
          </reference>
          <reference field="2" count="0" selected="0"/>
          <reference field="3" count="0"/>
        </references>
      </pivotArea>
    </format>
    <format dxfId="196">
      <pivotArea dataOnly="0" labelOnly="1" outline="0" fieldPosition="0">
        <references count="3">
          <reference field="0" count="1" selected="0">
            <x v="1"/>
          </reference>
          <reference field="2" count="0" selected="0"/>
          <reference field="3" count="0"/>
        </references>
      </pivotArea>
    </format>
    <format dxfId="195">
      <pivotArea dataOnly="0" labelOnly="1" outline="0" fieldPosition="0">
        <references count="4">
          <reference field="0" count="1" selected="0">
            <x v="0"/>
          </reference>
          <reference field="2" count="0" selected="0"/>
          <reference field="3" count="0" selected="0"/>
          <reference field="4" count="1">
            <x v="1"/>
          </reference>
        </references>
      </pivotArea>
    </format>
    <format dxfId="194">
      <pivotArea dataOnly="0" labelOnly="1" outline="0" fieldPosition="0">
        <references count="4">
          <reference field="0" count="1" selected="0">
            <x v="1"/>
          </reference>
          <reference field="2" count="0" selected="0"/>
          <reference field="3" count="0" selected="0"/>
          <reference field="4" count="1">
            <x v="0"/>
          </reference>
        </references>
      </pivotArea>
    </format>
    <format dxfId="193">
      <pivotArea dataOnly="0" labelOnly="1" outline="0" fieldPosition="0">
        <references count="1">
          <reference field="4294967294" count="5">
            <x v="0"/>
            <x v="1"/>
            <x v="2"/>
            <x v="3"/>
            <x v="4"/>
          </reference>
        </references>
      </pivotArea>
    </format>
    <format dxfId="192">
      <pivotArea outline="0" fieldPosition="0">
        <references count="1">
          <reference field="0" count="0" selected="0" defaultSubtotal="1"/>
        </references>
      </pivotArea>
    </format>
    <format dxfId="191">
      <pivotArea dataOnly="0" labelOnly="1" outline="0" fieldPosition="0">
        <references count="1">
          <reference field="0" count="0"/>
        </references>
      </pivotArea>
    </format>
    <format dxfId="190">
      <pivotArea dataOnly="0" labelOnly="1" outline="0" fieldPosition="0">
        <references count="1">
          <reference field="0" count="0" defaultSubtotal="1"/>
        </references>
      </pivotArea>
    </format>
    <format dxfId="189">
      <pivotArea dataOnly="0" labelOnly="1" outline="0" fieldPosition="0">
        <references count="2">
          <reference field="0" count="1" selected="0">
            <x v="0"/>
          </reference>
          <reference field="2" count="0"/>
        </references>
      </pivotArea>
    </format>
    <format dxfId="188">
      <pivotArea dataOnly="0" labelOnly="1" outline="0" fieldPosition="0">
        <references count="2">
          <reference field="0" count="1" selected="0">
            <x v="1"/>
          </reference>
          <reference field="2" count="0"/>
        </references>
      </pivotArea>
    </format>
    <format dxfId="187">
      <pivotArea dataOnly="0" labelOnly="1" outline="0" fieldPosition="0">
        <references count="3">
          <reference field="0" count="1" selected="0">
            <x v="0"/>
          </reference>
          <reference field="2" count="0" selected="0"/>
          <reference field="3" count="0"/>
        </references>
      </pivotArea>
    </format>
    <format dxfId="186">
      <pivotArea dataOnly="0" labelOnly="1" outline="0" fieldPosition="0">
        <references count="3">
          <reference field="0" count="1" selected="0">
            <x v="1"/>
          </reference>
          <reference field="2" count="0" selected="0"/>
          <reference field="3" count="0"/>
        </references>
      </pivotArea>
    </format>
    <format dxfId="185">
      <pivotArea dataOnly="0" labelOnly="1" outline="0" fieldPosition="0">
        <references count="4">
          <reference field="0" count="1" selected="0">
            <x v="0"/>
          </reference>
          <reference field="2" count="0" selected="0"/>
          <reference field="3" count="0" selected="0"/>
          <reference field="4" count="1">
            <x v="1"/>
          </reference>
        </references>
      </pivotArea>
    </format>
    <format dxfId="184">
      <pivotArea dataOnly="0" labelOnly="1" outline="0" fieldPosition="0">
        <references count="4">
          <reference field="0" count="1" selected="0">
            <x v="1"/>
          </reference>
          <reference field="2" count="0" selected="0"/>
          <reference field="3" count="0" selected="0"/>
          <reference field="4" count="1">
            <x v="0"/>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1"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I12:O16" firstHeaderRow="1" firstDataRow="2" firstDataCol="1"/>
  <pivotFields count="21">
    <pivotField compact="0" outline="0" showAll="0"/>
    <pivotField compact="0" outline="0" showAll="0"/>
    <pivotField compact="0" outline="0" showAll="0" sortType="ascending"/>
    <pivotField compact="0" outline="0" showAll="0"/>
    <pivotField axis="axisRow" compact="0" outline="0" showAll="0">
      <items count="3">
        <item x="1"/>
        <item x="0"/>
        <item t="default"/>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defaultSubtotal="0"/>
  </pivotFields>
  <rowFields count="1">
    <field x="4"/>
  </rowFields>
  <rowItems count="3">
    <i>
      <x/>
    </i>
    <i>
      <x v="1"/>
    </i>
    <i t="grand">
      <x/>
    </i>
  </rowItems>
  <colFields count="1">
    <field x="-2"/>
  </colFields>
  <colItems count="6">
    <i>
      <x/>
    </i>
    <i i="1">
      <x v="1"/>
    </i>
    <i i="2">
      <x v="2"/>
    </i>
    <i i="3">
      <x v="3"/>
    </i>
    <i i="4">
      <x v="4"/>
    </i>
    <i i="5">
      <x v="5"/>
    </i>
  </colItems>
  <dataFields count="6">
    <dataField name=" FY2020" fld="15" baseField="4" baseItem="4" numFmtId="3"/>
    <dataField name=" FY2021" fld="16" baseField="4" baseItem="4" numFmtId="3"/>
    <dataField name=" FY2022" fld="17" baseField="0" baseItem="0"/>
    <dataField name=" FY2023" fld="18" baseField="0" baseItem="0"/>
    <dataField name=" FY2024" fld="19" baseField="4" baseItem="1"/>
    <dataField name=" Total " fld="20" baseField="4" baseItem="4" numFmtId="3"/>
  </dataFields>
  <formats count="27">
    <format dxfId="117">
      <pivotArea type="all" dataOnly="0" outline="0" fieldPosition="0"/>
    </format>
    <format dxfId="116">
      <pivotArea outline="0" collapsedLevelsAreSubtotals="1" fieldPosition="0"/>
    </format>
    <format dxfId="115">
      <pivotArea dataOnly="0" labelOnly="1" grandRow="1" outline="0" fieldPosition="0"/>
    </format>
    <format dxfId="114">
      <pivotArea outline="0" fieldPosition="0">
        <references count="1">
          <reference field="4294967294" count="1">
            <x v="0"/>
          </reference>
        </references>
      </pivotArea>
    </format>
    <format dxfId="113">
      <pivotArea outline="0" fieldPosition="0">
        <references count="1">
          <reference field="4294967294" count="1">
            <x v="1"/>
          </reference>
        </references>
      </pivotArea>
    </format>
    <format dxfId="112">
      <pivotArea outline="0" fieldPosition="0">
        <references count="1">
          <reference field="4294967294" count="1">
            <x v="5"/>
          </reference>
        </references>
      </pivotArea>
    </format>
    <format dxfId="111">
      <pivotArea dataOnly="0" outline="0" fieldPosition="0">
        <references count="1">
          <reference field="4" count="0" defaultSubtotal="1"/>
        </references>
      </pivotArea>
    </format>
    <format dxfId="110">
      <pivotArea type="all" dataOnly="0" outline="0" fieldPosition="0"/>
    </format>
    <format dxfId="109">
      <pivotArea outline="0" fieldPosition="0">
        <references count="1">
          <reference field="4" count="0" selected="0"/>
        </references>
      </pivotArea>
    </format>
    <format dxfId="108">
      <pivotArea dataOnly="0" labelOnly="1" outline="0" fieldPosition="0">
        <references count="1">
          <reference field="4" count="0"/>
        </references>
      </pivotArea>
    </format>
    <format dxfId="107">
      <pivotArea field="-2" type="button" dataOnly="0" labelOnly="1" outline="0" axis="axisCol" fieldPosition="0"/>
    </format>
    <format dxfId="106">
      <pivotArea type="topRight" dataOnly="0" labelOnly="1" outline="0" fieldPosition="0"/>
    </format>
    <format dxfId="105">
      <pivotArea dataOnly="0" labelOnly="1" outline="0" fieldPosition="0">
        <references count="1">
          <reference field="4294967294" count="5">
            <x v="0"/>
            <x v="1"/>
            <x v="2"/>
            <x v="3"/>
            <x v="5"/>
          </reference>
        </references>
      </pivotArea>
    </format>
    <format dxfId="104">
      <pivotArea outline="0" fieldPosition="0">
        <references count="1">
          <reference field="4294967294" count="1" selected="0">
            <x v="5"/>
          </reference>
        </references>
      </pivotArea>
    </format>
    <format dxfId="103">
      <pivotArea type="topRight" dataOnly="0" labelOnly="1" outline="0" offset="E1" fieldPosition="0"/>
    </format>
    <format dxfId="102">
      <pivotArea dataOnly="0" labelOnly="1" outline="0" fieldPosition="0">
        <references count="1">
          <reference field="4294967294" count="1">
            <x v="5"/>
          </reference>
        </references>
      </pivotArea>
    </format>
    <format dxfId="101">
      <pivotArea outline="0" collapsedLevelsAreSubtotals="1" fieldPosition="0"/>
    </format>
    <format dxfId="100">
      <pivotArea type="all" dataOnly="0" outline="0" fieldPosition="0"/>
    </format>
    <format dxfId="99">
      <pivotArea outline="0" collapsedLevelsAreSubtotals="1" fieldPosition="0"/>
    </format>
    <format dxfId="98">
      <pivotArea type="origin" dataOnly="0" labelOnly="1" outline="0" fieldPosition="0"/>
    </format>
    <format dxfId="97">
      <pivotArea field="-2" type="button" dataOnly="0" labelOnly="1" outline="0" axis="axisCol" fieldPosition="0"/>
    </format>
    <format dxfId="96">
      <pivotArea type="topRight" dataOnly="0" labelOnly="1" outline="0" fieldPosition="0"/>
    </format>
    <format dxfId="95">
      <pivotArea field="4" type="button" dataOnly="0" labelOnly="1" outline="0" axis="axisRow" fieldPosition="0"/>
    </format>
    <format dxfId="94">
      <pivotArea dataOnly="0" labelOnly="1" outline="0" fieldPosition="0">
        <references count="1">
          <reference field="4" count="0"/>
        </references>
      </pivotArea>
    </format>
    <format dxfId="93">
      <pivotArea dataOnly="0" labelOnly="1" grandRow="1" outline="0" fieldPosition="0"/>
    </format>
    <format dxfId="92">
      <pivotArea dataOnly="0" labelOnly="1" outline="0" fieldPosition="0">
        <references count="1">
          <reference field="4294967294" count="5">
            <x v="0"/>
            <x v="1"/>
            <x v="2"/>
            <x v="3"/>
            <x v="5"/>
          </reference>
        </references>
      </pivotArea>
    </format>
    <format dxfId="91">
      <pivotArea dataOnly="0" labelOnly="1" outline="0" fieldPosition="0">
        <references count="1">
          <reference field="4294967294" count="1">
            <x v="4"/>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0"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A12:F16" firstHeaderRow="1" firstDataRow="2" firstDataCol="1"/>
  <pivotFields count="13">
    <pivotField compact="0" outline="0" showAll="0"/>
    <pivotField compact="0" outline="0" showAll="0"/>
    <pivotField compact="0" outline="0" showAll="0"/>
    <pivotField compact="0" outline="0" showAll="0"/>
    <pivotField axis="axisRow" compact="0" outline="0" showAll="0">
      <items count="3">
        <item x="1"/>
        <item x="0"/>
        <item t="default"/>
      </items>
    </pivotField>
    <pivotField compact="0" outline="0" showAll="0" defaultSubtota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4"/>
  </rowFields>
  <rowItems count="3">
    <i>
      <x/>
    </i>
    <i>
      <x v="1"/>
    </i>
    <i t="grand">
      <x/>
    </i>
  </rowItems>
  <colFields count="1">
    <field x="-2"/>
  </colFields>
  <colItems count="5">
    <i>
      <x/>
    </i>
    <i i="1">
      <x v="1"/>
    </i>
    <i i="2">
      <x v="2"/>
    </i>
    <i i="3">
      <x v="3"/>
    </i>
    <i i="4">
      <x v="4"/>
    </i>
  </colItems>
  <dataFields count="5">
    <dataField name=" Year 1" fld="8" baseField="2" baseItem="2" numFmtId="3"/>
    <dataField name=" Year 2" fld="9" baseField="2" baseItem="2" numFmtId="3"/>
    <dataField name=" Year 3" fld="10" baseField="2" baseItem="2" numFmtId="3"/>
    <dataField name=" Year 4" fld="11" baseField="0" baseItem="0"/>
    <dataField name=" Total" fld="12" baseField="2" baseItem="2" numFmtId="3"/>
  </dataFields>
  <formats count="40">
    <format dxfId="157">
      <pivotArea dataOnly="0" labelOnly="1" outline="0" fieldPosition="0">
        <references count="1">
          <reference field="4294967294" count="4">
            <x v="0"/>
            <x v="1"/>
            <x v="2"/>
            <x v="4"/>
          </reference>
        </references>
      </pivotArea>
    </format>
    <format dxfId="156">
      <pivotArea dataOnly="0" labelOnly="1" outline="0" fieldPosition="0">
        <references count="1">
          <reference field="4294967294" count="4">
            <x v="0"/>
            <x v="1"/>
            <x v="2"/>
            <x v="4"/>
          </reference>
        </references>
      </pivotArea>
    </format>
    <format dxfId="155">
      <pivotArea outline="0" fieldPosition="0">
        <references count="1">
          <reference field="4294967294" count="1">
            <x v="0"/>
          </reference>
        </references>
      </pivotArea>
    </format>
    <format dxfId="154">
      <pivotArea outline="0" fieldPosition="0">
        <references count="1">
          <reference field="4294967294" count="1">
            <x v="1"/>
          </reference>
        </references>
      </pivotArea>
    </format>
    <format dxfId="153">
      <pivotArea outline="0" fieldPosition="0">
        <references count="1">
          <reference field="4294967294" count="1">
            <x v="2"/>
          </reference>
        </references>
      </pivotArea>
    </format>
    <format dxfId="152">
      <pivotArea outline="0" fieldPosition="0">
        <references count="1">
          <reference field="4294967294" count="1">
            <x v="4"/>
          </reference>
        </references>
      </pivotArea>
    </format>
    <format dxfId="151">
      <pivotArea outline="0" collapsedLevelsAreSubtotals="1" fieldPosition="0">
        <references count="1">
          <reference field="4294967294" count="1" selected="0">
            <x v="0"/>
          </reference>
        </references>
      </pivotArea>
    </format>
    <format dxfId="150">
      <pivotArea field="-2" type="button" dataOnly="0" labelOnly="1" outline="0" axis="axisCol" fieldPosition="0"/>
    </format>
    <format dxfId="149">
      <pivotArea dataOnly="0" labelOnly="1" outline="0" fieldPosition="0">
        <references count="1">
          <reference field="4294967294" count="1">
            <x v="0"/>
          </reference>
        </references>
      </pivotArea>
    </format>
    <format dxfId="148">
      <pivotArea dataOnly="0" outline="0" fieldPosition="0">
        <references count="1">
          <reference field="4" count="0" defaultSubtotal="1"/>
        </references>
      </pivotArea>
    </format>
    <format dxfId="147">
      <pivotArea dataOnly="0" labelOnly="1" outline="0" fieldPosition="0">
        <references count="1">
          <reference field="4294967294" count="5">
            <x v="0"/>
            <x v="1"/>
            <x v="2"/>
            <x v="3"/>
            <x v="4"/>
          </reference>
        </references>
      </pivotArea>
    </format>
    <format dxfId="146">
      <pivotArea outline="0" collapsedLevelsAreSubtotals="1" fieldPosition="0"/>
    </format>
    <format dxfId="145">
      <pivotArea field="4" type="button" dataOnly="0" labelOnly="1" outline="0" axis="axisRow" fieldPosition="0"/>
    </format>
    <format dxfId="144">
      <pivotArea dataOnly="0" labelOnly="1" outline="0" fieldPosition="0">
        <references count="1">
          <reference field="4" count="0"/>
        </references>
      </pivotArea>
    </format>
    <format dxfId="143">
      <pivotArea dataOnly="0" labelOnly="1" grandRow="1" outline="0" fieldPosition="0"/>
    </format>
    <format dxfId="142">
      <pivotArea dataOnly="0" labelOnly="1" outline="0" fieldPosition="0">
        <references count="1">
          <reference field="4294967294" count="5">
            <x v="0"/>
            <x v="1"/>
            <x v="2"/>
            <x v="3"/>
            <x v="4"/>
          </reference>
        </references>
      </pivotArea>
    </format>
    <format dxfId="141">
      <pivotArea field="-2" type="button" dataOnly="0" labelOnly="1" outline="0" axis="axisCol" fieldPosition="0"/>
    </format>
    <format dxfId="140">
      <pivotArea type="topRight" dataOnly="0" labelOnly="1" outline="0" fieldPosition="0"/>
    </format>
    <format dxfId="139">
      <pivotArea type="origin" dataOnly="0" labelOnly="1" outline="0" fieldPosition="0"/>
    </format>
    <format dxfId="138">
      <pivotArea outline="0" fieldPosition="0">
        <references count="1">
          <reference field="4" count="0" selected="0"/>
        </references>
      </pivotArea>
    </format>
    <format dxfId="137">
      <pivotArea dataOnly="0" labelOnly="1" outline="0" fieldPosition="0">
        <references count="1">
          <reference field="4" count="0"/>
        </references>
      </pivotArea>
    </format>
    <format dxfId="136">
      <pivotArea outline="0" collapsedLevelsAreSubtotals="1" fieldPosition="0"/>
    </format>
    <format dxfId="135">
      <pivotArea type="all" dataOnly="0" outline="0" fieldPosition="0"/>
    </format>
    <format dxfId="134">
      <pivotArea outline="0" collapsedLevelsAreSubtotals="1" fieldPosition="0"/>
    </format>
    <format dxfId="133">
      <pivotArea type="origin" dataOnly="0" labelOnly="1" outline="0" fieldPosition="0"/>
    </format>
    <format dxfId="132">
      <pivotArea field="-2" type="button" dataOnly="0" labelOnly="1" outline="0" axis="axisCol" fieldPosition="0"/>
    </format>
    <format dxfId="131">
      <pivotArea type="topRight" dataOnly="0" labelOnly="1" outline="0" fieldPosition="0"/>
    </format>
    <format dxfId="130">
      <pivotArea field="4" type="button" dataOnly="0" labelOnly="1" outline="0" axis="axisRow" fieldPosition="0"/>
    </format>
    <format dxfId="129">
      <pivotArea dataOnly="0" labelOnly="1" outline="0" fieldPosition="0">
        <references count="1">
          <reference field="4" count="0"/>
        </references>
      </pivotArea>
    </format>
    <format dxfId="128">
      <pivotArea dataOnly="0" labelOnly="1" grandRow="1" outline="0" fieldPosition="0"/>
    </format>
    <format dxfId="127">
      <pivotArea dataOnly="0" labelOnly="1" outline="0" fieldPosition="0">
        <references count="1">
          <reference field="4294967294" count="5">
            <x v="0"/>
            <x v="1"/>
            <x v="2"/>
            <x v="3"/>
            <x v="4"/>
          </reference>
        </references>
      </pivotArea>
    </format>
    <format dxfId="126">
      <pivotArea type="all" dataOnly="0" outline="0" fieldPosition="0"/>
    </format>
    <format dxfId="125">
      <pivotArea outline="0" collapsedLevelsAreSubtotals="1" fieldPosition="0"/>
    </format>
    <format dxfId="124">
      <pivotArea type="origin" dataOnly="0" labelOnly="1" outline="0" fieldPosition="0"/>
    </format>
    <format dxfId="123">
      <pivotArea field="-2" type="button" dataOnly="0" labelOnly="1" outline="0" axis="axisCol" fieldPosition="0"/>
    </format>
    <format dxfId="122">
      <pivotArea type="topRight" dataOnly="0" labelOnly="1" outline="0" fieldPosition="0"/>
    </format>
    <format dxfId="121">
      <pivotArea field="4" type="button" dataOnly="0" labelOnly="1" outline="0" axis="axisRow" fieldPosition="0"/>
    </format>
    <format dxfId="120">
      <pivotArea dataOnly="0" labelOnly="1" outline="0" fieldPosition="0">
        <references count="1">
          <reference field="4" count="0"/>
        </references>
      </pivotArea>
    </format>
    <format dxfId="119">
      <pivotArea dataOnly="0" labelOnly="1" grandRow="1" outline="0" fieldPosition="0"/>
    </format>
    <format dxfId="118">
      <pivotArea dataOnly="0" labelOnly="1" outline="0" fieldPosition="0">
        <references count="1">
          <reference field="4294967294" count="5">
            <x v="0"/>
            <x v="1"/>
            <x v="2"/>
            <x v="3"/>
            <x v="4"/>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le6" cacheId="1"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H12:N16" firstHeaderRow="1" firstDataRow="2" firstDataCol="1"/>
  <pivotFields count="21">
    <pivotField compact="0" outline="0" showAll="0"/>
    <pivotField compact="0" outline="0" showAll="0"/>
    <pivotField compact="0" outline="0" showAll="0" sortType="ascending" defaultSubtotal="0"/>
    <pivotField compact="0" outline="0" showAll="0"/>
    <pivotField compact="0" outline="0" showAll="0" defaultSubtotal="0"/>
    <pivotField axis="axisRow" compact="0" outline="0" showAll="0" defaultSubtotal="0">
      <items count="2">
        <item x="1"/>
        <item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defaultSubtotal="0"/>
  </pivotFields>
  <rowFields count="1">
    <field x="5"/>
  </rowFields>
  <rowItems count="3">
    <i>
      <x/>
    </i>
    <i>
      <x v="1"/>
    </i>
    <i t="grand">
      <x/>
    </i>
  </rowItems>
  <colFields count="1">
    <field x="-2"/>
  </colFields>
  <colItems count="6">
    <i>
      <x/>
    </i>
    <i i="1">
      <x v="1"/>
    </i>
    <i i="2">
      <x v="2"/>
    </i>
    <i i="3">
      <x v="3"/>
    </i>
    <i i="4">
      <x v="4"/>
    </i>
    <i i="5">
      <x v="5"/>
    </i>
  </colItems>
  <dataFields count="6">
    <dataField name=" FY2020" fld="15" baseField="4" baseItem="4" numFmtId="3"/>
    <dataField name=" FY2021" fld="16" baseField="4" baseItem="4" numFmtId="3"/>
    <dataField name=" FY2022" fld="17" baseField="0" baseItem="0"/>
    <dataField name=" FY2023" fld="18" baseField="0" baseItem="0"/>
    <dataField name=" FY2024" fld="19" baseField="5" baseItem="0"/>
    <dataField name=" Total " fld="20" baseField="4" baseItem="4" numFmtId="3"/>
  </dataFields>
  <formats count="27">
    <format dxfId="67">
      <pivotArea type="all" dataOnly="0" outline="0" fieldPosition="0"/>
    </format>
    <format dxfId="66">
      <pivotArea outline="0" collapsedLevelsAreSubtotals="1" fieldPosition="0"/>
    </format>
    <format dxfId="65">
      <pivotArea dataOnly="0" labelOnly="1" grandRow="1" outline="0" fieldPosition="0"/>
    </format>
    <format dxfId="64">
      <pivotArea outline="0" fieldPosition="0">
        <references count="1">
          <reference field="4294967294" count="1">
            <x v="0"/>
          </reference>
        </references>
      </pivotArea>
    </format>
    <format dxfId="63">
      <pivotArea outline="0" fieldPosition="0">
        <references count="1">
          <reference field="4294967294" count="1">
            <x v="1"/>
          </reference>
        </references>
      </pivotArea>
    </format>
    <format dxfId="62">
      <pivotArea outline="0" fieldPosition="0">
        <references count="1">
          <reference field="4294967294" count="1">
            <x v="5"/>
          </reference>
        </references>
      </pivotArea>
    </format>
    <format dxfId="61">
      <pivotArea outline="0" fieldPosition="0">
        <references count="1">
          <reference field="4294967294" count="1" selected="0">
            <x v="5"/>
          </reference>
        </references>
      </pivotArea>
    </format>
    <format dxfId="60">
      <pivotArea type="topRight" dataOnly="0" labelOnly="1" outline="0" offset="E1" fieldPosition="0"/>
    </format>
    <format dxfId="59">
      <pivotArea dataOnly="0" labelOnly="1" outline="0" fieldPosition="0">
        <references count="1">
          <reference field="4294967294" count="1">
            <x v="5"/>
          </reference>
        </references>
      </pivotArea>
    </format>
    <format dxfId="58">
      <pivotArea type="origin" dataOnly="0" labelOnly="1" outline="0" fieldPosition="0"/>
    </format>
    <format dxfId="57">
      <pivotArea field="5" type="button" dataOnly="0" labelOnly="1" outline="0" axis="axisRow" fieldPosition="0"/>
    </format>
    <format dxfId="56">
      <pivotArea dataOnly="0" labelOnly="1" outline="0" fieldPosition="0">
        <references count="1">
          <reference field="5" count="0"/>
        </references>
      </pivotArea>
    </format>
    <format dxfId="55">
      <pivotArea dataOnly="0" labelOnly="1" grandRow="1" outline="0" fieldPosition="0"/>
    </format>
    <format dxfId="54">
      <pivotArea dataOnly="0" labelOnly="1" outline="0" fieldPosition="0">
        <references count="1">
          <reference field="4294967294" count="5">
            <x v="0"/>
            <x v="1"/>
            <x v="2"/>
            <x v="3"/>
            <x v="5"/>
          </reference>
        </references>
      </pivotArea>
    </format>
    <format dxfId="53">
      <pivotArea outline="0" collapsedLevelsAreSubtotals="1" fieldPosition="0"/>
    </format>
    <format dxfId="52">
      <pivotArea outline="0" fieldPosition="0">
        <references count="1">
          <reference field="5" count="0" selected="0"/>
        </references>
      </pivotArea>
    </format>
    <format dxfId="51">
      <pivotArea dataOnly="0" labelOnly="1" outline="0" fieldPosition="0">
        <references count="1">
          <reference field="5" count="0"/>
        </references>
      </pivotArea>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field="-2" type="button" dataOnly="0" labelOnly="1" outline="0" axis="axisCol" fieldPosition="0"/>
    </format>
    <format dxfId="46">
      <pivotArea type="topRight" dataOnly="0" labelOnly="1" outline="0" fieldPosition="0"/>
    </format>
    <format dxfId="45">
      <pivotArea field="5" type="button" dataOnly="0" labelOnly="1" outline="0" axis="axisRow" fieldPosition="0"/>
    </format>
    <format dxfId="44">
      <pivotArea dataOnly="0" labelOnly="1" outline="0" fieldPosition="0">
        <references count="1">
          <reference field="5" count="0"/>
        </references>
      </pivotArea>
    </format>
    <format dxfId="43">
      <pivotArea dataOnly="0" labelOnly="1" grandRow="1" outline="0" fieldPosition="0"/>
    </format>
    <format dxfId="42">
      <pivotArea dataOnly="0" labelOnly="1" outline="0" fieldPosition="0">
        <references count="1">
          <reference field="4294967294" count="5">
            <x v="0"/>
            <x v="1"/>
            <x v="2"/>
            <x v="3"/>
            <x v="5"/>
          </reference>
        </references>
      </pivotArea>
    </format>
    <format dxfId="41">
      <pivotArea dataOnly="0" labelOnly="1" outline="0" fieldPosition="0">
        <references count="1">
          <reference field="4294967294" count="1">
            <x v="4"/>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4" cacheId="0"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A12:F16" firstHeaderRow="1" firstDataRow="2" firstDataCol="1"/>
  <pivotFields count="13">
    <pivotField compact="0" outline="0" showAll="0"/>
    <pivotField compact="0" outline="0" showAll="0"/>
    <pivotField compact="0" outline="0" showAll="0" sortType="ascending"/>
    <pivotField compact="0" outline="0" showAll="0"/>
    <pivotField compact="0" outline="0" showAll="0" defaultSubtotal="0"/>
    <pivotField axis="axisRow" compact="0" outline="0" showAll="0">
      <items count="3">
        <item x="1"/>
        <item x="0"/>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5"/>
  </rowFields>
  <rowItems count="3">
    <i>
      <x/>
    </i>
    <i>
      <x v="1"/>
    </i>
    <i t="grand">
      <x/>
    </i>
  </rowItems>
  <colFields count="1">
    <field x="-2"/>
  </colFields>
  <colItems count="5">
    <i>
      <x/>
    </i>
    <i i="1">
      <x v="1"/>
    </i>
    <i i="2">
      <x v="2"/>
    </i>
    <i i="3">
      <x v="3"/>
    </i>
    <i i="4">
      <x v="4"/>
    </i>
  </colItems>
  <dataFields count="5">
    <dataField name=" Year 1" fld="8" baseField="2" baseItem="2" numFmtId="3"/>
    <dataField name=" Year 2" fld="9" baseField="2" baseItem="2" numFmtId="3"/>
    <dataField name=" Year 3" fld="10" baseField="2" baseItem="2" numFmtId="3"/>
    <dataField name=" Year 4" fld="11" baseField="0" baseItem="0"/>
    <dataField name=" Total" fld="12" baseField="2" baseItem="2" numFmtId="3"/>
  </dataFields>
  <formats count="23">
    <format dxfId="90">
      <pivotArea dataOnly="0" labelOnly="1" outline="0" fieldPosition="0">
        <references count="1">
          <reference field="4294967294" count="4">
            <x v="0"/>
            <x v="1"/>
            <x v="2"/>
            <x v="4"/>
          </reference>
        </references>
      </pivotArea>
    </format>
    <format dxfId="89">
      <pivotArea dataOnly="0" labelOnly="1" outline="0" fieldPosition="0">
        <references count="1">
          <reference field="4294967294" count="4">
            <x v="0"/>
            <x v="1"/>
            <x v="2"/>
            <x v="4"/>
          </reference>
        </references>
      </pivotArea>
    </format>
    <format dxfId="88">
      <pivotArea outline="0" fieldPosition="0">
        <references count="1">
          <reference field="4294967294" count="1">
            <x v="0"/>
          </reference>
        </references>
      </pivotArea>
    </format>
    <format dxfId="87">
      <pivotArea outline="0" fieldPosition="0">
        <references count="1">
          <reference field="4294967294" count="1">
            <x v="1"/>
          </reference>
        </references>
      </pivotArea>
    </format>
    <format dxfId="86">
      <pivotArea outline="0" fieldPosition="0">
        <references count="1">
          <reference field="4294967294" count="1">
            <x v="2"/>
          </reference>
        </references>
      </pivotArea>
    </format>
    <format dxfId="85">
      <pivotArea outline="0" fieldPosition="0">
        <references count="1">
          <reference field="4294967294" count="1">
            <x v="4"/>
          </reference>
        </references>
      </pivotArea>
    </format>
    <format dxfId="84">
      <pivotArea type="all" dataOnly="0" outline="0" fieldPosition="0"/>
    </format>
    <format dxfId="83">
      <pivotArea outline="0" collapsedLevelsAreSubtotals="1" fieldPosition="0"/>
    </format>
    <format dxfId="82">
      <pivotArea dataOnly="0" labelOnly="1" grandRow="1" outline="0" fieldPosition="0"/>
    </format>
    <format dxfId="81">
      <pivotArea dataOnly="0" labelOnly="1" outline="0" fieldPosition="0">
        <references count="1">
          <reference field="4294967294" count="4">
            <x v="0"/>
            <x v="1"/>
            <x v="2"/>
            <x v="4"/>
          </reference>
        </references>
      </pivotArea>
    </format>
    <format dxfId="80">
      <pivotArea outline="0" fieldPosition="0">
        <references count="1">
          <reference field="5" count="0" selected="0"/>
        </references>
      </pivotArea>
    </format>
    <format dxfId="79">
      <pivotArea outline="0" fieldPosition="0">
        <references count="1">
          <reference field="4294967294" count="1" selected="0">
            <x v="4"/>
          </reference>
        </references>
      </pivotArea>
    </format>
    <format dxfId="78">
      <pivotArea type="topRight" dataOnly="0" labelOnly="1" outline="0" offset="D1" fieldPosition="0"/>
    </format>
    <format dxfId="77">
      <pivotArea dataOnly="0" outline="0" fieldPosition="0">
        <references count="1">
          <reference field="4294967294" count="1">
            <x v="4"/>
          </reference>
        </references>
      </pivotArea>
    </format>
    <format dxfId="76">
      <pivotArea dataOnly="0" labelOnly="1" outline="0" fieldPosition="0">
        <references count="1">
          <reference field="4294967294" count="5">
            <x v="0"/>
            <x v="1"/>
            <x v="2"/>
            <x v="3"/>
            <x v="4"/>
          </reference>
        </references>
      </pivotArea>
    </format>
    <format dxfId="75">
      <pivotArea grandRow="1" outline="0" collapsedLevelsAreSubtotals="1" fieldPosition="0"/>
    </format>
    <format dxfId="74">
      <pivotArea outline="0" fieldPosition="0">
        <references count="1">
          <reference field="5" count="0" selected="0"/>
        </references>
      </pivotArea>
    </format>
    <format dxfId="73">
      <pivotArea dataOnly="0" labelOnly="1" outline="0" fieldPosition="0">
        <references count="1">
          <reference field="5" count="0"/>
        </references>
      </pivotArea>
    </format>
    <format dxfId="72">
      <pivotArea outline="0" collapsedLevelsAreSubtotals="1" fieldPosition="0"/>
    </format>
    <format dxfId="71">
      <pivotArea field="5" type="button" dataOnly="0" labelOnly="1" outline="0" axis="axisRow" fieldPosition="0"/>
    </format>
    <format dxfId="70">
      <pivotArea dataOnly="0" labelOnly="1" outline="0" fieldPosition="0">
        <references count="1">
          <reference field="5" count="0"/>
        </references>
      </pivotArea>
    </format>
    <format dxfId="69">
      <pivotArea dataOnly="0" labelOnly="1" grandRow="1" outline="0" fieldPosition="0"/>
    </format>
    <format dxfId="68">
      <pivotArea dataOnly="0" labelOnly="1" outline="0" fieldPosition="0">
        <references count="1">
          <reference field="4294967294" count="5">
            <x v="0"/>
            <x v="1"/>
            <x v="2"/>
            <x v="3"/>
            <x v="4"/>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6" cacheId="1"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A12:H19" firstHeaderRow="1" firstDataRow="2" firstDataCol="2"/>
  <pivotFields count="21">
    <pivotField compact="0" outline="0" showAll="0"/>
    <pivotField compact="0" outline="0" showAll="0"/>
    <pivotField compact="0" outline="0" showAll="0" sortType="ascending"/>
    <pivotField compact="0" outline="0" showAll="0"/>
    <pivotField axis="axisRow" compact="0" outline="0" showAll="0">
      <items count="3">
        <item x="1"/>
        <item x="0"/>
        <item t="default"/>
      </items>
    </pivotField>
    <pivotField axis="axisRow" compact="0" outline="0" showAll="0" defaultSubtotal="0">
      <items count="2">
        <item x="1"/>
        <item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defaultSubtotal="0"/>
  </pivotFields>
  <rowFields count="2">
    <field x="4"/>
    <field x="5"/>
  </rowFields>
  <rowItems count="6">
    <i>
      <x/>
      <x v="1"/>
    </i>
    <i t="default">
      <x/>
    </i>
    <i>
      <x v="1"/>
      <x/>
    </i>
    <i r="1">
      <x v="1"/>
    </i>
    <i t="default">
      <x v="1"/>
    </i>
    <i t="grand">
      <x/>
    </i>
  </rowItems>
  <colFields count="1">
    <field x="-2"/>
  </colFields>
  <colItems count="6">
    <i>
      <x/>
    </i>
    <i i="1">
      <x v="1"/>
    </i>
    <i i="2">
      <x v="2"/>
    </i>
    <i i="3">
      <x v="3"/>
    </i>
    <i i="4">
      <x v="4"/>
    </i>
    <i i="5">
      <x v="5"/>
    </i>
  </colItems>
  <dataFields count="6">
    <dataField name=" FY2020" fld="15" baseField="0" baseItem="0" numFmtId="3"/>
    <dataField name=" FY2021" fld="16" baseField="0" baseItem="0" numFmtId="3"/>
    <dataField name=" FY2022" fld="17" baseField="0" baseItem="0"/>
    <dataField name=" FY2023" fld="18" baseField="0" baseItem="0"/>
    <dataField name=" FY2024" fld="19" baseField="5" baseItem="0"/>
    <dataField name="Budget Total " fld="20" baseField="4" baseItem="4" numFmtId="3"/>
  </dataFields>
  <formats count="41">
    <format dxfId="40">
      <pivotArea type="all" dataOnly="0" outline="0" fieldPosition="0"/>
    </format>
    <format dxfId="39">
      <pivotArea outline="0" collapsedLevelsAreSubtotals="1" fieldPosition="0"/>
    </format>
    <format dxfId="38">
      <pivotArea dataOnly="0" labelOnly="1" grandRow="1" outline="0" fieldPosition="0"/>
    </format>
    <format dxfId="37">
      <pivotArea outline="0" fieldPosition="0">
        <references count="1">
          <reference field="4294967294" count="1">
            <x v="0"/>
          </reference>
        </references>
      </pivotArea>
    </format>
    <format dxfId="36">
      <pivotArea outline="0" fieldPosition="0">
        <references count="1">
          <reference field="4294967294" count="1">
            <x v="1"/>
          </reference>
        </references>
      </pivotArea>
    </format>
    <format dxfId="35">
      <pivotArea outline="0" fieldPosition="0">
        <references count="1">
          <reference field="4294967294" count="1">
            <x v="5"/>
          </reference>
        </references>
      </pivotArea>
    </format>
    <format dxfId="34">
      <pivotArea dataOnly="0" outline="0" fieldPosition="0">
        <references count="1">
          <reference field="4" count="0" defaultSubtotal="1"/>
        </references>
      </pivotArea>
    </format>
    <format dxfId="33">
      <pivotArea outline="0" fieldPosition="0">
        <references count="1">
          <reference field="4" count="1" selected="0" defaultSubtotal="1">
            <x v="1"/>
          </reference>
        </references>
      </pivotArea>
    </format>
    <format dxfId="32">
      <pivotArea dataOnly="0" labelOnly="1" outline="0" fieldPosition="0">
        <references count="1">
          <reference field="4" count="1" defaultSubtotal="1">
            <x v="1"/>
          </reference>
        </references>
      </pivotArea>
    </format>
    <format dxfId="31">
      <pivotArea outline="0" fieldPosition="0">
        <references count="1">
          <reference field="4" count="1" selected="0" defaultSubtotal="1">
            <x v="0"/>
          </reference>
        </references>
      </pivotArea>
    </format>
    <format dxfId="30">
      <pivotArea dataOnly="0" outline="0" fieldPosition="0">
        <references count="1">
          <reference field="4" count="0" defaultSubtotal="1"/>
        </references>
      </pivotArea>
    </format>
    <format dxfId="29">
      <pivotArea outline="0" fieldPosition="0">
        <references count="1">
          <reference field="4" count="1" selected="0" defaultSubtotal="1">
            <x v="0"/>
          </reference>
        </references>
      </pivotArea>
    </format>
    <format dxfId="28">
      <pivotArea outline="0" fieldPosition="0">
        <references count="2">
          <reference field="4" count="1" selected="0">
            <x v="0"/>
          </reference>
          <reference field="5" count="1" selected="0">
            <x v="1"/>
          </reference>
        </references>
      </pivotArea>
    </format>
    <format dxfId="27">
      <pivotArea dataOnly="0" labelOnly="1" outline="0" fieldPosition="0">
        <references count="1">
          <reference field="4294967294" count="5">
            <x v="0"/>
            <x v="1"/>
            <x v="2"/>
            <x v="3"/>
            <x v="5"/>
          </reference>
        </references>
      </pivotArea>
    </format>
    <format dxfId="26">
      <pivotArea outline="0" fieldPosition="0">
        <references count="1">
          <reference field="4294967294" count="1" selected="0">
            <x v="5"/>
          </reference>
        </references>
      </pivotArea>
    </format>
    <format dxfId="25">
      <pivotArea type="topRight" dataOnly="0" labelOnly="1" outline="0" offset="E1" fieldPosition="0"/>
    </format>
    <format dxfId="24">
      <pivotArea dataOnly="0" labelOnly="1" outline="0" fieldPosition="0">
        <references count="1">
          <reference field="4294967294" count="1">
            <x v="5"/>
          </reference>
        </references>
      </pivotArea>
    </format>
    <format dxfId="23">
      <pivotArea dataOnly="0" labelOnly="1" outline="0" fieldPosition="0">
        <references count="1">
          <reference field="4" count="0"/>
        </references>
      </pivotArea>
    </format>
    <format dxfId="22">
      <pivotArea dataOnly="0" labelOnly="1" outline="0" fieldPosition="0">
        <references count="1">
          <reference field="4" count="1">
            <x v="0"/>
          </reference>
        </references>
      </pivotArea>
    </format>
    <format dxfId="21">
      <pivotArea dataOnly="0" labelOnly="1" outline="0" offset="IV1" fieldPosition="0">
        <references count="1">
          <reference field="4" count="1">
            <x v="1"/>
          </reference>
        </references>
      </pivotArea>
    </format>
    <format dxfId="20">
      <pivotArea dataOnly="0" labelOnly="1" outline="0" offset="IV256" fieldPosition="0">
        <references count="1">
          <reference field="4" count="1">
            <x v="1"/>
          </reference>
        </references>
      </pivotArea>
    </format>
    <format dxfId="19">
      <pivotArea outline="0" fieldPosition="0">
        <references count="1">
          <reference field="4" count="1" selected="0" defaultSubtotal="1">
            <x v="0"/>
          </reference>
        </references>
      </pivotArea>
    </format>
    <format dxfId="18">
      <pivotArea outline="0" fieldPosition="0">
        <references count="1">
          <reference field="4" count="1" selected="0" defaultSubtotal="1">
            <x v="0"/>
          </reference>
        </references>
      </pivotArea>
    </format>
    <format dxfId="17">
      <pivotArea dataOnly="0" labelOnly="1" outline="0" fieldPosition="0">
        <references count="1">
          <reference field="4" count="1" defaultSubtotal="1">
            <x v="0"/>
          </reference>
        </references>
      </pivotArea>
    </format>
    <format dxfId="16">
      <pivotArea outline="0" fieldPosition="0">
        <references count="1">
          <reference field="4" count="1" selected="0" defaultSubtotal="1">
            <x v="1"/>
          </reference>
        </references>
      </pivotArea>
    </format>
    <format dxfId="15">
      <pivotArea dataOnly="0" labelOnly="1" outline="0" fieldPosition="0">
        <references count="1">
          <reference field="4" count="1" defaultSubtotal="1">
            <x v="1"/>
          </reference>
        </references>
      </pivotArea>
    </format>
    <format dxfId="14">
      <pivotArea outline="0" collapsedLevelsAreSubtotals="1" fieldPosition="0"/>
    </format>
    <format dxfId="13">
      <pivotArea type="all" dataOnly="0" outline="0" fieldPosition="0"/>
    </format>
    <format dxfId="12">
      <pivotArea outline="0" collapsedLevelsAreSubtotals="1" fieldPosition="0"/>
    </format>
    <format dxfId="11">
      <pivotArea type="origin" dataOnly="0" labelOnly="1" outline="0" fieldPosition="0"/>
    </format>
    <format dxfId="10">
      <pivotArea field="-2" type="button" dataOnly="0" labelOnly="1" outline="0" axis="axisCol" fieldPosition="0"/>
    </format>
    <format dxfId="9">
      <pivotArea type="topRight" dataOnly="0" labelOnly="1" outline="0" fieldPosition="0"/>
    </format>
    <format dxfId="8">
      <pivotArea field="4" type="button" dataOnly="0" labelOnly="1" outline="0" axis="axisRow" fieldPosition="0"/>
    </format>
    <format dxfId="7">
      <pivotArea field="5" type="button" dataOnly="0" labelOnly="1" outline="0" axis="axisRow" fieldPosition="1"/>
    </format>
    <format dxfId="6">
      <pivotArea dataOnly="0" labelOnly="1" outline="0" fieldPosition="0">
        <references count="1">
          <reference field="4" count="0"/>
        </references>
      </pivotArea>
    </format>
    <format dxfId="5">
      <pivotArea dataOnly="0" labelOnly="1" outline="0" fieldPosition="0">
        <references count="1">
          <reference field="4" count="0" defaultSubtotal="1"/>
        </references>
      </pivotArea>
    </format>
    <format dxfId="4">
      <pivotArea dataOnly="0" labelOnly="1" grandRow="1" outline="0" fieldPosition="0"/>
    </format>
    <format dxfId="3">
      <pivotArea dataOnly="0" labelOnly="1" outline="0" fieldPosition="0">
        <references count="2">
          <reference field="4" count="1" selected="0">
            <x v="0"/>
          </reference>
          <reference field="5" count="1">
            <x v="1"/>
          </reference>
        </references>
      </pivotArea>
    </format>
    <format dxfId="2">
      <pivotArea dataOnly="0" labelOnly="1" outline="0" fieldPosition="0">
        <references count="2">
          <reference field="4" count="1" selected="0">
            <x v="1"/>
          </reference>
          <reference field="5" count="0"/>
        </references>
      </pivotArea>
    </format>
    <format dxfId="1">
      <pivotArea dataOnly="0" labelOnly="1" outline="0" fieldPosition="0">
        <references count="1">
          <reference field="4294967294" count="5">
            <x v="0"/>
            <x v="1"/>
            <x v="2"/>
            <x v="3"/>
            <x v="5"/>
          </reference>
        </references>
      </pivotArea>
    </format>
    <format dxfId="0">
      <pivotArea dataOnly="0" labelOnly="1" outline="0" fieldPosition="0">
        <references count="1">
          <reference field="4294967294" count="1">
            <x v="4"/>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4"/>
  <sheetViews>
    <sheetView showGridLines="0" tabSelected="1" workbookViewId="0">
      <selection activeCell="B10" sqref="B10"/>
    </sheetView>
  </sheetViews>
  <sheetFormatPr defaultColWidth="9.140625" defaultRowHeight="12.75" x14ac:dyDescent="0.2"/>
  <cols>
    <col min="1" max="1" width="4.28515625" style="5" customWidth="1"/>
    <col min="2" max="2" width="16.140625" style="16" customWidth="1"/>
    <col min="3" max="256" width="9.140625" style="16"/>
    <col min="257" max="257" width="4.28515625" style="16" customWidth="1"/>
    <col min="258" max="258" width="16.140625" style="16" customWidth="1"/>
    <col min="259" max="512" width="9.140625" style="16"/>
    <col min="513" max="513" width="4.28515625" style="16" customWidth="1"/>
    <col min="514" max="514" width="16.140625" style="16" customWidth="1"/>
    <col min="515" max="768" width="9.140625" style="16"/>
    <col min="769" max="769" width="4.28515625" style="16" customWidth="1"/>
    <col min="770" max="770" width="16.140625" style="16" customWidth="1"/>
    <col min="771" max="1024" width="9.140625" style="16"/>
    <col min="1025" max="1025" width="4.28515625" style="16" customWidth="1"/>
    <col min="1026" max="1026" width="16.140625" style="16" customWidth="1"/>
    <col min="1027" max="1280" width="9.140625" style="16"/>
    <col min="1281" max="1281" width="4.28515625" style="16" customWidth="1"/>
    <col min="1282" max="1282" width="16.140625" style="16" customWidth="1"/>
    <col min="1283" max="1536" width="9.140625" style="16"/>
    <col min="1537" max="1537" width="4.28515625" style="16" customWidth="1"/>
    <col min="1538" max="1538" width="16.140625" style="16" customWidth="1"/>
    <col min="1539" max="1792" width="9.140625" style="16"/>
    <col min="1793" max="1793" width="4.28515625" style="16" customWidth="1"/>
    <col min="1794" max="1794" width="16.140625" style="16" customWidth="1"/>
    <col min="1795" max="2048" width="9.140625" style="16"/>
    <col min="2049" max="2049" width="4.28515625" style="16" customWidth="1"/>
    <col min="2050" max="2050" width="16.140625" style="16" customWidth="1"/>
    <col min="2051" max="2304" width="9.140625" style="16"/>
    <col min="2305" max="2305" width="4.28515625" style="16" customWidth="1"/>
    <col min="2306" max="2306" width="16.140625" style="16" customWidth="1"/>
    <col min="2307" max="2560" width="9.140625" style="16"/>
    <col min="2561" max="2561" width="4.28515625" style="16" customWidth="1"/>
    <col min="2562" max="2562" width="16.140625" style="16" customWidth="1"/>
    <col min="2563" max="2816" width="9.140625" style="16"/>
    <col min="2817" max="2817" width="4.28515625" style="16" customWidth="1"/>
    <col min="2818" max="2818" width="16.140625" style="16" customWidth="1"/>
    <col min="2819" max="3072" width="9.140625" style="16"/>
    <col min="3073" max="3073" width="4.28515625" style="16" customWidth="1"/>
    <col min="3074" max="3074" width="16.140625" style="16" customWidth="1"/>
    <col min="3075" max="3328" width="9.140625" style="16"/>
    <col min="3329" max="3329" width="4.28515625" style="16" customWidth="1"/>
    <col min="3330" max="3330" width="16.140625" style="16" customWidth="1"/>
    <col min="3331" max="3584" width="9.140625" style="16"/>
    <col min="3585" max="3585" width="4.28515625" style="16" customWidth="1"/>
    <col min="3586" max="3586" width="16.140625" style="16" customWidth="1"/>
    <col min="3587" max="3840" width="9.140625" style="16"/>
    <col min="3841" max="3841" width="4.28515625" style="16" customWidth="1"/>
    <col min="3842" max="3842" width="16.140625" style="16" customWidth="1"/>
    <col min="3843" max="4096" width="9.140625" style="16"/>
    <col min="4097" max="4097" width="4.28515625" style="16" customWidth="1"/>
    <col min="4098" max="4098" width="16.140625" style="16" customWidth="1"/>
    <col min="4099" max="4352" width="9.140625" style="16"/>
    <col min="4353" max="4353" width="4.28515625" style="16" customWidth="1"/>
    <col min="4354" max="4354" width="16.140625" style="16" customWidth="1"/>
    <col min="4355" max="4608" width="9.140625" style="16"/>
    <col min="4609" max="4609" width="4.28515625" style="16" customWidth="1"/>
    <col min="4610" max="4610" width="16.140625" style="16" customWidth="1"/>
    <col min="4611" max="4864" width="9.140625" style="16"/>
    <col min="4865" max="4865" width="4.28515625" style="16" customWidth="1"/>
    <col min="4866" max="4866" width="16.140625" style="16" customWidth="1"/>
    <col min="4867" max="5120" width="9.140625" style="16"/>
    <col min="5121" max="5121" width="4.28515625" style="16" customWidth="1"/>
    <col min="5122" max="5122" width="16.140625" style="16" customWidth="1"/>
    <col min="5123" max="5376" width="9.140625" style="16"/>
    <col min="5377" max="5377" width="4.28515625" style="16" customWidth="1"/>
    <col min="5378" max="5378" width="16.140625" style="16" customWidth="1"/>
    <col min="5379" max="5632" width="9.140625" style="16"/>
    <col min="5633" max="5633" width="4.28515625" style="16" customWidth="1"/>
    <col min="5634" max="5634" width="16.140625" style="16" customWidth="1"/>
    <col min="5635" max="5888" width="9.140625" style="16"/>
    <col min="5889" max="5889" width="4.28515625" style="16" customWidth="1"/>
    <col min="5890" max="5890" width="16.140625" style="16" customWidth="1"/>
    <col min="5891" max="6144" width="9.140625" style="16"/>
    <col min="6145" max="6145" width="4.28515625" style="16" customWidth="1"/>
    <col min="6146" max="6146" width="16.140625" style="16" customWidth="1"/>
    <col min="6147" max="6400" width="9.140625" style="16"/>
    <col min="6401" max="6401" width="4.28515625" style="16" customWidth="1"/>
    <col min="6402" max="6402" width="16.140625" style="16" customWidth="1"/>
    <col min="6403" max="6656" width="9.140625" style="16"/>
    <col min="6657" max="6657" width="4.28515625" style="16" customWidth="1"/>
    <col min="6658" max="6658" width="16.140625" style="16" customWidth="1"/>
    <col min="6659" max="6912" width="9.140625" style="16"/>
    <col min="6913" max="6913" width="4.28515625" style="16" customWidth="1"/>
    <col min="6914" max="6914" width="16.140625" style="16" customWidth="1"/>
    <col min="6915" max="7168" width="9.140625" style="16"/>
    <col min="7169" max="7169" width="4.28515625" style="16" customWidth="1"/>
    <col min="7170" max="7170" width="16.140625" style="16" customWidth="1"/>
    <col min="7171" max="7424" width="9.140625" style="16"/>
    <col min="7425" max="7425" width="4.28515625" style="16" customWidth="1"/>
    <col min="7426" max="7426" width="16.140625" style="16" customWidth="1"/>
    <col min="7427" max="7680" width="9.140625" style="16"/>
    <col min="7681" max="7681" width="4.28515625" style="16" customWidth="1"/>
    <col min="7682" max="7682" width="16.140625" style="16" customWidth="1"/>
    <col min="7683" max="7936" width="9.140625" style="16"/>
    <col min="7937" max="7937" width="4.28515625" style="16" customWidth="1"/>
    <col min="7938" max="7938" width="16.140625" style="16" customWidth="1"/>
    <col min="7939" max="8192" width="9.140625" style="16"/>
    <col min="8193" max="8193" width="4.28515625" style="16" customWidth="1"/>
    <col min="8194" max="8194" width="16.140625" style="16" customWidth="1"/>
    <col min="8195" max="8448" width="9.140625" style="16"/>
    <col min="8449" max="8449" width="4.28515625" style="16" customWidth="1"/>
    <col min="8450" max="8450" width="16.140625" style="16" customWidth="1"/>
    <col min="8451" max="8704" width="9.140625" style="16"/>
    <col min="8705" max="8705" width="4.28515625" style="16" customWidth="1"/>
    <col min="8706" max="8706" width="16.140625" style="16" customWidth="1"/>
    <col min="8707" max="8960" width="9.140625" style="16"/>
    <col min="8961" max="8961" width="4.28515625" style="16" customWidth="1"/>
    <col min="8962" max="8962" width="16.140625" style="16" customWidth="1"/>
    <col min="8963" max="9216" width="9.140625" style="16"/>
    <col min="9217" max="9217" width="4.28515625" style="16" customWidth="1"/>
    <col min="9218" max="9218" width="16.140625" style="16" customWidth="1"/>
    <col min="9219" max="9472" width="9.140625" style="16"/>
    <col min="9473" max="9473" width="4.28515625" style="16" customWidth="1"/>
    <col min="9474" max="9474" width="16.140625" style="16" customWidth="1"/>
    <col min="9475" max="9728" width="9.140625" style="16"/>
    <col min="9729" max="9729" width="4.28515625" style="16" customWidth="1"/>
    <col min="9730" max="9730" width="16.140625" style="16" customWidth="1"/>
    <col min="9731" max="9984" width="9.140625" style="16"/>
    <col min="9985" max="9985" width="4.28515625" style="16" customWidth="1"/>
    <col min="9986" max="9986" width="16.140625" style="16" customWidth="1"/>
    <col min="9987" max="10240" width="9.140625" style="16"/>
    <col min="10241" max="10241" width="4.28515625" style="16" customWidth="1"/>
    <col min="10242" max="10242" width="16.140625" style="16" customWidth="1"/>
    <col min="10243" max="10496" width="9.140625" style="16"/>
    <col min="10497" max="10497" width="4.28515625" style="16" customWidth="1"/>
    <col min="10498" max="10498" width="16.140625" style="16" customWidth="1"/>
    <col min="10499" max="10752" width="9.140625" style="16"/>
    <col min="10753" max="10753" width="4.28515625" style="16" customWidth="1"/>
    <col min="10754" max="10754" width="16.140625" style="16" customWidth="1"/>
    <col min="10755" max="11008" width="9.140625" style="16"/>
    <col min="11009" max="11009" width="4.28515625" style="16" customWidth="1"/>
    <col min="11010" max="11010" width="16.140625" style="16" customWidth="1"/>
    <col min="11011" max="11264" width="9.140625" style="16"/>
    <col min="11265" max="11265" width="4.28515625" style="16" customWidth="1"/>
    <col min="11266" max="11266" width="16.140625" style="16" customWidth="1"/>
    <col min="11267" max="11520" width="9.140625" style="16"/>
    <col min="11521" max="11521" width="4.28515625" style="16" customWidth="1"/>
    <col min="11522" max="11522" width="16.140625" style="16" customWidth="1"/>
    <col min="11523" max="11776" width="9.140625" style="16"/>
    <col min="11777" max="11777" width="4.28515625" style="16" customWidth="1"/>
    <col min="11778" max="11778" width="16.140625" style="16" customWidth="1"/>
    <col min="11779" max="12032" width="9.140625" style="16"/>
    <col min="12033" max="12033" width="4.28515625" style="16" customWidth="1"/>
    <col min="12034" max="12034" width="16.140625" style="16" customWidth="1"/>
    <col min="12035" max="12288" width="9.140625" style="16"/>
    <col min="12289" max="12289" width="4.28515625" style="16" customWidth="1"/>
    <col min="12290" max="12290" width="16.140625" style="16" customWidth="1"/>
    <col min="12291" max="12544" width="9.140625" style="16"/>
    <col min="12545" max="12545" width="4.28515625" style="16" customWidth="1"/>
    <col min="12546" max="12546" width="16.140625" style="16" customWidth="1"/>
    <col min="12547" max="12800" width="9.140625" style="16"/>
    <col min="12801" max="12801" width="4.28515625" style="16" customWidth="1"/>
    <col min="12802" max="12802" width="16.140625" style="16" customWidth="1"/>
    <col min="12803" max="13056" width="9.140625" style="16"/>
    <col min="13057" max="13057" width="4.28515625" style="16" customWidth="1"/>
    <col min="13058" max="13058" width="16.140625" style="16" customWidth="1"/>
    <col min="13059" max="13312" width="9.140625" style="16"/>
    <col min="13313" max="13313" width="4.28515625" style="16" customWidth="1"/>
    <col min="13314" max="13314" width="16.140625" style="16" customWidth="1"/>
    <col min="13315" max="13568" width="9.140625" style="16"/>
    <col min="13569" max="13569" width="4.28515625" style="16" customWidth="1"/>
    <col min="13570" max="13570" width="16.140625" style="16" customWidth="1"/>
    <col min="13571" max="13824" width="9.140625" style="16"/>
    <col min="13825" max="13825" width="4.28515625" style="16" customWidth="1"/>
    <col min="13826" max="13826" width="16.140625" style="16" customWidth="1"/>
    <col min="13827" max="14080" width="9.140625" style="16"/>
    <col min="14081" max="14081" width="4.28515625" style="16" customWidth="1"/>
    <col min="14082" max="14082" width="16.140625" style="16" customWidth="1"/>
    <col min="14083" max="14336" width="9.140625" style="16"/>
    <col min="14337" max="14337" width="4.28515625" style="16" customWidth="1"/>
    <col min="14338" max="14338" width="16.140625" style="16" customWidth="1"/>
    <col min="14339" max="14592" width="9.140625" style="16"/>
    <col min="14593" max="14593" width="4.28515625" style="16" customWidth="1"/>
    <col min="14594" max="14594" width="16.140625" style="16" customWidth="1"/>
    <col min="14595" max="14848" width="9.140625" style="16"/>
    <col min="14849" max="14849" width="4.28515625" style="16" customWidth="1"/>
    <col min="14850" max="14850" width="16.140625" style="16" customWidth="1"/>
    <col min="14851" max="15104" width="9.140625" style="16"/>
    <col min="15105" max="15105" width="4.28515625" style="16" customWidth="1"/>
    <col min="15106" max="15106" width="16.140625" style="16" customWidth="1"/>
    <col min="15107" max="15360" width="9.140625" style="16"/>
    <col min="15361" max="15361" width="4.28515625" style="16" customWidth="1"/>
    <col min="15362" max="15362" width="16.140625" style="16" customWidth="1"/>
    <col min="15363" max="15616" width="9.140625" style="16"/>
    <col min="15617" max="15617" width="4.28515625" style="16" customWidth="1"/>
    <col min="15618" max="15618" width="16.140625" style="16" customWidth="1"/>
    <col min="15619" max="15872" width="9.140625" style="16"/>
    <col min="15873" max="15873" width="4.28515625" style="16" customWidth="1"/>
    <col min="15874" max="15874" width="16.140625" style="16" customWidth="1"/>
    <col min="15875" max="16128" width="9.140625" style="16"/>
    <col min="16129" max="16129" width="4.28515625" style="16" customWidth="1"/>
    <col min="16130" max="16130" width="16.140625" style="16" customWidth="1"/>
    <col min="16131" max="16384" width="9.140625" style="16"/>
  </cols>
  <sheetData>
    <row r="1" spans="1:14" ht="18.75" x14ac:dyDescent="0.3">
      <c r="C1" s="65" t="s">
        <v>54</v>
      </c>
      <c r="N1" s="66"/>
    </row>
    <row r="2" spans="1:14" x14ac:dyDescent="0.2">
      <c r="I2" s="67"/>
    </row>
    <row r="3" spans="1:14" x14ac:dyDescent="0.2">
      <c r="C3" s="26" t="s">
        <v>9</v>
      </c>
      <c r="E3" s="23"/>
      <c r="F3" s="62"/>
      <c r="G3" s="62"/>
      <c r="H3" s="62"/>
      <c r="I3" s="62"/>
      <c r="J3" s="62"/>
      <c r="K3" s="62"/>
      <c r="L3" s="62"/>
      <c r="M3" s="62"/>
    </row>
    <row r="4" spans="1:14" x14ac:dyDescent="0.2">
      <c r="C4" s="26" t="s">
        <v>55</v>
      </c>
      <c r="E4" s="23"/>
      <c r="F4" s="62"/>
      <c r="G4" s="62"/>
      <c r="H4" s="62"/>
      <c r="I4" s="62"/>
      <c r="J4" s="62"/>
      <c r="K4" s="62"/>
      <c r="L4" s="62"/>
      <c r="M4" s="62"/>
    </row>
    <row r="5" spans="1:14" x14ac:dyDescent="0.2">
      <c r="C5" s="26" t="s">
        <v>10</v>
      </c>
      <c r="E5" s="23" t="s">
        <v>219</v>
      </c>
    </row>
    <row r="6" spans="1:14" x14ac:dyDescent="0.2">
      <c r="C6" s="26" t="s">
        <v>11</v>
      </c>
      <c r="E6" s="23">
        <v>2019</v>
      </c>
    </row>
    <row r="7" spans="1:14" x14ac:dyDescent="0.2">
      <c r="C7" s="26"/>
      <c r="E7" s="6"/>
    </row>
    <row r="8" spans="1:14" ht="15.75" x14ac:dyDescent="0.25">
      <c r="B8" s="8" t="s">
        <v>0</v>
      </c>
    </row>
    <row r="10" spans="1:14" x14ac:dyDescent="0.2">
      <c r="B10" s="9" t="s">
        <v>248</v>
      </c>
    </row>
    <row r="11" spans="1:14" x14ac:dyDescent="0.2">
      <c r="A11" s="5">
        <v>1</v>
      </c>
      <c r="B11" s="16" t="s">
        <v>179</v>
      </c>
    </row>
    <row r="12" spans="1:14" x14ac:dyDescent="0.2">
      <c r="B12" s="169" t="s">
        <v>1</v>
      </c>
    </row>
    <row r="13" spans="1:14" x14ac:dyDescent="0.2">
      <c r="B13" s="169" t="s">
        <v>24</v>
      </c>
    </row>
    <row r="14" spans="1:14" x14ac:dyDescent="0.2">
      <c r="B14" s="169" t="s">
        <v>25</v>
      </c>
    </row>
    <row r="15" spans="1:14" x14ac:dyDescent="0.2">
      <c r="B15" s="169" t="s">
        <v>26</v>
      </c>
    </row>
    <row r="16" spans="1:14" x14ac:dyDescent="0.2">
      <c r="B16" s="169" t="s">
        <v>180</v>
      </c>
    </row>
    <row r="17" spans="1:2" x14ac:dyDescent="0.2">
      <c r="B17" s="16" t="s">
        <v>181</v>
      </c>
    </row>
    <row r="18" spans="1:2" x14ac:dyDescent="0.2">
      <c r="B18" s="16" t="s">
        <v>182</v>
      </c>
    </row>
    <row r="19" spans="1:2" x14ac:dyDescent="0.2">
      <c r="B19" s="16" t="s">
        <v>183</v>
      </c>
    </row>
    <row r="20" spans="1:2" x14ac:dyDescent="0.2">
      <c r="B20" s="16" t="s">
        <v>184</v>
      </c>
    </row>
    <row r="22" spans="1:2" x14ac:dyDescent="0.2">
      <c r="B22" s="9" t="s">
        <v>2</v>
      </c>
    </row>
    <row r="23" spans="1:2" x14ac:dyDescent="0.2">
      <c r="A23" s="5">
        <v>2</v>
      </c>
      <c r="B23" s="16" t="s">
        <v>27</v>
      </c>
    </row>
    <row r="24" spans="1:2" x14ac:dyDescent="0.2">
      <c r="A24" s="61">
        <v>3</v>
      </c>
      <c r="B24" s="15" t="s">
        <v>157</v>
      </c>
    </row>
    <row r="25" spans="1:2" x14ac:dyDescent="0.2">
      <c r="B25" s="170" t="s">
        <v>185</v>
      </c>
    </row>
    <row r="26" spans="1:2" x14ac:dyDescent="0.2">
      <c r="B26" s="170" t="s">
        <v>195</v>
      </c>
    </row>
    <row r="27" spans="1:2" x14ac:dyDescent="0.2">
      <c r="B27" s="170" t="s">
        <v>246</v>
      </c>
    </row>
    <row r="28" spans="1:2" x14ac:dyDescent="0.2">
      <c r="B28" s="24"/>
    </row>
    <row r="29" spans="1:2" x14ac:dyDescent="0.2">
      <c r="A29" s="5">
        <v>4</v>
      </c>
      <c r="B29" s="9" t="s">
        <v>3</v>
      </c>
    </row>
    <row r="30" spans="1:2" x14ac:dyDescent="0.2">
      <c r="B30" s="10" t="s">
        <v>28</v>
      </c>
    </row>
    <row r="31" spans="1:2" x14ac:dyDescent="0.2">
      <c r="B31" s="6" t="s">
        <v>29</v>
      </c>
    </row>
    <row r="32" spans="1:2" x14ac:dyDescent="0.2">
      <c r="A32" s="5" t="s">
        <v>186</v>
      </c>
      <c r="B32" s="68" t="s">
        <v>30</v>
      </c>
    </row>
    <row r="33" spans="1:2" x14ac:dyDescent="0.2">
      <c r="B33" s="171" t="s">
        <v>31</v>
      </c>
    </row>
    <row r="34" spans="1:2" x14ac:dyDescent="0.2">
      <c r="B34" s="171" t="s">
        <v>32</v>
      </c>
    </row>
    <row r="35" spans="1:2" x14ac:dyDescent="0.2">
      <c r="B35" s="171" t="s">
        <v>33</v>
      </c>
    </row>
    <row r="36" spans="1:2" x14ac:dyDescent="0.2">
      <c r="B36" s="171" t="s">
        <v>34</v>
      </c>
    </row>
    <row r="37" spans="1:2" x14ac:dyDescent="0.2">
      <c r="B37" s="171" t="s">
        <v>35</v>
      </c>
    </row>
    <row r="38" spans="1:2" x14ac:dyDescent="0.2">
      <c r="B38" s="171" t="s">
        <v>36</v>
      </c>
    </row>
    <row r="39" spans="1:2" x14ac:dyDescent="0.2">
      <c r="B39" s="171" t="s">
        <v>37</v>
      </c>
    </row>
    <row r="40" spans="1:2" x14ac:dyDescent="0.2">
      <c r="B40" s="24"/>
    </row>
    <row r="41" spans="1:2" x14ac:dyDescent="0.2">
      <c r="A41" s="5">
        <v>5</v>
      </c>
      <c r="B41" s="9" t="s">
        <v>4</v>
      </c>
    </row>
    <row r="42" spans="1:2" x14ac:dyDescent="0.2">
      <c r="B42" s="6" t="s">
        <v>5</v>
      </c>
    </row>
    <row r="43" spans="1:2" x14ac:dyDescent="0.2">
      <c r="B43" s="6" t="s">
        <v>38</v>
      </c>
    </row>
    <row r="44" spans="1:2" x14ac:dyDescent="0.2">
      <c r="B44" s="25" t="s">
        <v>6</v>
      </c>
    </row>
    <row r="45" spans="1:2" x14ac:dyDescent="0.2">
      <c r="A45" s="5" t="s">
        <v>124</v>
      </c>
      <c r="B45" s="172" t="s">
        <v>39</v>
      </c>
    </row>
    <row r="46" spans="1:2" x14ac:dyDescent="0.2">
      <c r="B46" s="171" t="s">
        <v>40</v>
      </c>
    </row>
    <row r="47" spans="1:2" x14ac:dyDescent="0.2">
      <c r="B47" s="171" t="s">
        <v>41</v>
      </c>
    </row>
    <row r="48" spans="1:2" x14ac:dyDescent="0.2">
      <c r="B48" s="171" t="s">
        <v>42</v>
      </c>
    </row>
    <row r="49" spans="1:2" x14ac:dyDescent="0.2">
      <c r="A49" s="5" t="s">
        <v>187</v>
      </c>
      <c r="B49" s="172" t="s">
        <v>43</v>
      </c>
    </row>
    <row r="50" spans="1:2" x14ac:dyDescent="0.2">
      <c r="A50" s="5" t="s">
        <v>188</v>
      </c>
      <c r="B50" s="172" t="s">
        <v>44</v>
      </c>
    </row>
    <row r="51" spans="1:2" x14ac:dyDescent="0.2">
      <c r="A51" s="5" t="s">
        <v>189</v>
      </c>
      <c r="B51" s="172" t="s">
        <v>45</v>
      </c>
    </row>
    <row r="52" spans="1:2" x14ac:dyDescent="0.2">
      <c r="B52" s="171" t="s">
        <v>46</v>
      </c>
    </row>
    <row r="53" spans="1:2" x14ac:dyDescent="0.2">
      <c r="B53" s="171" t="s">
        <v>47</v>
      </c>
    </row>
    <row r="54" spans="1:2" x14ac:dyDescent="0.2">
      <c r="A54" s="5" t="s">
        <v>190</v>
      </c>
      <c r="B54" s="172" t="s">
        <v>221</v>
      </c>
    </row>
    <row r="55" spans="1:2" x14ac:dyDescent="0.2">
      <c r="B55" s="171" t="s">
        <v>222</v>
      </c>
    </row>
    <row r="56" spans="1:2" x14ac:dyDescent="0.2">
      <c r="B56" s="171" t="s">
        <v>48</v>
      </c>
    </row>
    <row r="57" spans="1:2" x14ac:dyDescent="0.2">
      <c r="B57" s="171" t="s">
        <v>49</v>
      </c>
    </row>
    <row r="58" spans="1:2" x14ac:dyDescent="0.2">
      <c r="B58" s="171" t="s">
        <v>50</v>
      </c>
    </row>
    <row r="59" spans="1:2" x14ac:dyDescent="0.2">
      <c r="A59" s="5" t="s">
        <v>191</v>
      </c>
      <c r="B59" s="172" t="s">
        <v>51</v>
      </c>
    </row>
    <row r="60" spans="1:2" x14ac:dyDescent="0.2">
      <c r="B60" s="171" t="s">
        <v>52</v>
      </c>
    </row>
    <row r="61" spans="1:2" x14ac:dyDescent="0.2">
      <c r="B61" s="171" t="s">
        <v>53</v>
      </c>
    </row>
    <row r="63" spans="1:2" x14ac:dyDescent="0.2">
      <c r="B63" s="9" t="s">
        <v>7</v>
      </c>
    </row>
    <row r="64" spans="1:2" x14ac:dyDescent="0.2">
      <c r="A64" s="5">
        <v>6</v>
      </c>
      <c r="B64" s="16" t="s">
        <v>220</v>
      </c>
    </row>
  </sheetData>
  <dataValidations count="1">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000-000000000000}">
      <formula1>"January,February,March,April,May,June,July,August,September,October,November,December"</formula1>
    </dataValidation>
  </dataValidations>
  <pageMargins left="0.39370078740157483" right="0.39370078740157483" top="0.59055118110236227" bottom="0.39370078740157483" header="0.19685039370078741" footer="0.19685039370078741"/>
  <pageSetup scale="70" orientation="portrait" r:id="rId1"/>
  <headerFooter>
    <oddFooter>&amp;L2017 PPG COMPETITION&amp;R&amp;A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P44"/>
  <sheetViews>
    <sheetView showGridLines="0" workbookViewId="0">
      <selection activeCell="F13" sqref="F13"/>
    </sheetView>
  </sheetViews>
  <sheetFormatPr defaultColWidth="9.140625" defaultRowHeight="12.75" x14ac:dyDescent="0.2"/>
  <cols>
    <col min="1" max="1" width="9.140625" style="16" customWidth="1"/>
    <col min="2" max="2" width="11.7109375" style="16" customWidth="1"/>
    <col min="3" max="3" width="14.42578125" style="16" customWidth="1"/>
    <col min="4" max="4" width="11.85546875" style="16" customWidth="1"/>
    <col min="5" max="5" width="14.28515625" style="16" customWidth="1"/>
    <col min="6" max="6" width="11.28515625" style="16" customWidth="1"/>
    <col min="7" max="7" width="23.5703125" style="57" customWidth="1"/>
    <col min="8" max="8" width="17" style="57" customWidth="1"/>
    <col min="9" max="9" width="20.28515625" style="57" customWidth="1"/>
    <col min="10" max="10" width="10.7109375" style="57" customWidth="1"/>
    <col min="11" max="11" width="8.140625" style="16" customWidth="1"/>
    <col min="12" max="12" width="9.7109375" style="16" customWidth="1"/>
    <col min="13" max="13" width="23.28515625" style="16" customWidth="1"/>
    <col min="14" max="14" width="14.28515625" style="16" customWidth="1"/>
    <col min="15" max="260" width="9.140625" style="16"/>
    <col min="261" max="261" width="7.85546875" style="16" customWidth="1"/>
    <col min="262" max="262" width="9.28515625" style="16" customWidth="1"/>
    <col min="263" max="263" width="12.42578125" style="16" customWidth="1"/>
    <col min="264" max="264" width="85.140625" style="16" customWidth="1"/>
    <col min="265" max="516" width="9.140625" style="16"/>
    <col min="517" max="517" width="7.85546875" style="16" customWidth="1"/>
    <col min="518" max="518" width="9.28515625" style="16" customWidth="1"/>
    <col min="519" max="519" width="12.42578125" style="16" customWidth="1"/>
    <col min="520" max="520" width="85.140625" style="16" customWidth="1"/>
    <col min="521" max="772" width="9.140625" style="16"/>
    <col min="773" max="773" width="7.85546875" style="16" customWidth="1"/>
    <col min="774" max="774" width="9.28515625" style="16" customWidth="1"/>
    <col min="775" max="775" width="12.42578125" style="16" customWidth="1"/>
    <col min="776" max="776" width="85.140625" style="16" customWidth="1"/>
    <col min="777" max="1028" width="9.140625" style="16"/>
    <col min="1029" max="1029" width="7.85546875" style="16" customWidth="1"/>
    <col min="1030" max="1030" width="9.28515625" style="16" customWidth="1"/>
    <col min="1031" max="1031" width="12.42578125" style="16" customWidth="1"/>
    <col min="1032" max="1032" width="85.140625" style="16" customWidth="1"/>
    <col min="1033" max="1284" width="9.140625" style="16"/>
    <col min="1285" max="1285" width="7.85546875" style="16" customWidth="1"/>
    <col min="1286" max="1286" width="9.28515625" style="16" customWidth="1"/>
    <col min="1287" max="1287" width="12.42578125" style="16" customWidth="1"/>
    <col min="1288" max="1288" width="85.140625" style="16" customWidth="1"/>
    <col min="1289" max="1540" width="9.140625" style="16"/>
    <col min="1541" max="1541" width="7.85546875" style="16" customWidth="1"/>
    <col min="1542" max="1542" width="9.28515625" style="16" customWidth="1"/>
    <col min="1543" max="1543" width="12.42578125" style="16" customWidth="1"/>
    <col min="1544" max="1544" width="85.140625" style="16" customWidth="1"/>
    <col min="1545" max="1796" width="9.140625" style="16"/>
    <col min="1797" max="1797" width="7.85546875" style="16" customWidth="1"/>
    <col min="1798" max="1798" width="9.28515625" style="16" customWidth="1"/>
    <col min="1799" max="1799" width="12.42578125" style="16" customWidth="1"/>
    <col min="1800" max="1800" width="85.140625" style="16" customWidth="1"/>
    <col min="1801" max="2052" width="9.140625" style="16"/>
    <col min="2053" max="2053" width="7.85546875" style="16" customWidth="1"/>
    <col min="2054" max="2054" width="9.28515625" style="16" customWidth="1"/>
    <col min="2055" max="2055" width="12.42578125" style="16" customWidth="1"/>
    <col min="2056" max="2056" width="85.140625" style="16" customWidth="1"/>
    <col min="2057" max="2308" width="9.140625" style="16"/>
    <col min="2309" max="2309" width="7.85546875" style="16" customWidth="1"/>
    <col min="2310" max="2310" width="9.28515625" style="16" customWidth="1"/>
    <col min="2311" max="2311" width="12.42578125" style="16" customWidth="1"/>
    <col min="2312" max="2312" width="85.140625" style="16" customWidth="1"/>
    <col min="2313" max="2564" width="9.140625" style="16"/>
    <col min="2565" max="2565" width="7.85546875" style="16" customWidth="1"/>
    <col min="2566" max="2566" width="9.28515625" style="16" customWidth="1"/>
    <col min="2567" max="2567" width="12.42578125" style="16" customWidth="1"/>
    <col min="2568" max="2568" width="85.140625" style="16" customWidth="1"/>
    <col min="2569" max="2820" width="9.140625" style="16"/>
    <col min="2821" max="2821" width="7.85546875" style="16" customWidth="1"/>
    <col min="2822" max="2822" width="9.28515625" style="16" customWidth="1"/>
    <col min="2823" max="2823" width="12.42578125" style="16" customWidth="1"/>
    <col min="2824" max="2824" width="85.140625" style="16" customWidth="1"/>
    <col min="2825" max="3076" width="9.140625" style="16"/>
    <col min="3077" max="3077" width="7.85546875" style="16" customWidth="1"/>
    <col min="3078" max="3078" width="9.28515625" style="16" customWidth="1"/>
    <col min="3079" max="3079" width="12.42578125" style="16" customWidth="1"/>
    <col min="3080" max="3080" width="85.140625" style="16" customWidth="1"/>
    <col min="3081" max="3332" width="9.140625" style="16"/>
    <col min="3333" max="3333" width="7.85546875" style="16" customWidth="1"/>
    <col min="3334" max="3334" width="9.28515625" style="16" customWidth="1"/>
    <col min="3335" max="3335" width="12.42578125" style="16" customWidth="1"/>
    <col min="3336" max="3336" width="85.140625" style="16" customWidth="1"/>
    <col min="3337" max="3588" width="9.140625" style="16"/>
    <col min="3589" max="3589" width="7.85546875" style="16" customWidth="1"/>
    <col min="3590" max="3590" width="9.28515625" style="16" customWidth="1"/>
    <col min="3591" max="3591" width="12.42578125" style="16" customWidth="1"/>
    <col min="3592" max="3592" width="85.140625" style="16" customWidth="1"/>
    <col min="3593" max="3844" width="9.140625" style="16"/>
    <col min="3845" max="3845" width="7.85546875" style="16" customWidth="1"/>
    <col min="3846" max="3846" width="9.28515625" style="16" customWidth="1"/>
    <col min="3847" max="3847" width="12.42578125" style="16" customWidth="1"/>
    <col min="3848" max="3848" width="85.140625" style="16" customWidth="1"/>
    <col min="3849" max="4100" width="9.140625" style="16"/>
    <col min="4101" max="4101" width="7.85546875" style="16" customWidth="1"/>
    <col min="4102" max="4102" width="9.28515625" style="16" customWidth="1"/>
    <col min="4103" max="4103" width="12.42578125" style="16" customWidth="1"/>
    <col min="4104" max="4104" width="85.140625" style="16" customWidth="1"/>
    <col min="4105" max="4356" width="9.140625" style="16"/>
    <col min="4357" max="4357" width="7.85546875" style="16" customWidth="1"/>
    <col min="4358" max="4358" width="9.28515625" style="16" customWidth="1"/>
    <col min="4359" max="4359" width="12.42578125" style="16" customWidth="1"/>
    <col min="4360" max="4360" width="85.140625" style="16" customWidth="1"/>
    <col min="4361" max="4612" width="9.140625" style="16"/>
    <col min="4613" max="4613" width="7.85546875" style="16" customWidth="1"/>
    <col min="4614" max="4614" width="9.28515625" style="16" customWidth="1"/>
    <col min="4615" max="4615" width="12.42578125" style="16" customWidth="1"/>
    <col min="4616" max="4616" width="85.140625" style="16" customWidth="1"/>
    <col min="4617" max="4868" width="9.140625" style="16"/>
    <col min="4869" max="4869" width="7.85546875" style="16" customWidth="1"/>
    <col min="4870" max="4870" width="9.28515625" style="16" customWidth="1"/>
    <col min="4871" max="4871" width="12.42578125" style="16" customWidth="1"/>
    <col min="4872" max="4872" width="85.140625" style="16" customWidth="1"/>
    <col min="4873" max="5124" width="9.140625" style="16"/>
    <col min="5125" max="5125" width="7.85546875" style="16" customWidth="1"/>
    <col min="5126" max="5126" width="9.28515625" style="16" customWidth="1"/>
    <col min="5127" max="5127" width="12.42578125" style="16" customWidth="1"/>
    <col min="5128" max="5128" width="85.140625" style="16" customWidth="1"/>
    <col min="5129" max="5380" width="9.140625" style="16"/>
    <col min="5381" max="5381" width="7.85546875" style="16" customWidth="1"/>
    <col min="5382" max="5382" width="9.28515625" style="16" customWidth="1"/>
    <col min="5383" max="5383" width="12.42578125" style="16" customWidth="1"/>
    <col min="5384" max="5384" width="85.140625" style="16" customWidth="1"/>
    <col min="5385" max="5636" width="9.140625" style="16"/>
    <col min="5637" max="5637" width="7.85546875" style="16" customWidth="1"/>
    <col min="5638" max="5638" width="9.28515625" style="16" customWidth="1"/>
    <col min="5639" max="5639" width="12.42578125" style="16" customWidth="1"/>
    <col min="5640" max="5640" width="85.140625" style="16" customWidth="1"/>
    <col min="5641" max="5892" width="9.140625" style="16"/>
    <col min="5893" max="5893" width="7.85546875" style="16" customWidth="1"/>
    <col min="5894" max="5894" width="9.28515625" style="16" customWidth="1"/>
    <col min="5895" max="5895" width="12.42578125" style="16" customWidth="1"/>
    <col min="5896" max="5896" width="85.140625" style="16" customWidth="1"/>
    <col min="5897" max="6148" width="9.140625" style="16"/>
    <col min="6149" max="6149" width="7.85546875" style="16" customWidth="1"/>
    <col min="6150" max="6150" width="9.28515625" style="16" customWidth="1"/>
    <col min="6151" max="6151" width="12.42578125" style="16" customWidth="1"/>
    <col min="6152" max="6152" width="85.140625" style="16" customWidth="1"/>
    <col min="6153" max="6404" width="9.140625" style="16"/>
    <col min="6405" max="6405" width="7.85546875" style="16" customWidth="1"/>
    <col min="6406" max="6406" width="9.28515625" style="16" customWidth="1"/>
    <col min="6407" max="6407" width="12.42578125" style="16" customWidth="1"/>
    <col min="6408" max="6408" width="85.140625" style="16" customWidth="1"/>
    <col min="6409" max="6660" width="9.140625" style="16"/>
    <col min="6661" max="6661" width="7.85546875" style="16" customWidth="1"/>
    <col min="6662" max="6662" width="9.28515625" style="16" customWidth="1"/>
    <col min="6663" max="6663" width="12.42578125" style="16" customWidth="1"/>
    <col min="6664" max="6664" width="85.140625" style="16" customWidth="1"/>
    <col min="6665" max="6916" width="9.140625" style="16"/>
    <col min="6917" max="6917" width="7.85546875" style="16" customWidth="1"/>
    <col min="6918" max="6918" width="9.28515625" style="16" customWidth="1"/>
    <col min="6919" max="6919" width="12.42578125" style="16" customWidth="1"/>
    <col min="6920" max="6920" width="85.140625" style="16" customWidth="1"/>
    <col min="6921" max="7172" width="9.140625" style="16"/>
    <col min="7173" max="7173" width="7.85546875" style="16" customWidth="1"/>
    <col min="7174" max="7174" width="9.28515625" style="16" customWidth="1"/>
    <col min="7175" max="7175" width="12.42578125" style="16" customWidth="1"/>
    <col min="7176" max="7176" width="85.140625" style="16" customWidth="1"/>
    <col min="7177" max="7428" width="9.140625" style="16"/>
    <col min="7429" max="7429" width="7.85546875" style="16" customWidth="1"/>
    <col min="7430" max="7430" width="9.28515625" style="16" customWidth="1"/>
    <col min="7431" max="7431" width="12.42578125" style="16" customWidth="1"/>
    <col min="7432" max="7432" width="85.140625" style="16" customWidth="1"/>
    <col min="7433" max="7684" width="9.140625" style="16"/>
    <col min="7685" max="7685" width="7.85546875" style="16" customWidth="1"/>
    <col min="7686" max="7686" width="9.28515625" style="16" customWidth="1"/>
    <col min="7687" max="7687" width="12.42578125" style="16" customWidth="1"/>
    <col min="7688" max="7688" width="85.140625" style="16" customWidth="1"/>
    <col min="7689" max="7940" width="9.140625" style="16"/>
    <col min="7941" max="7941" width="7.85546875" style="16" customWidth="1"/>
    <col min="7942" max="7942" width="9.28515625" style="16" customWidth="1"/>
    <col min="7943" max="7943" width="12.42578125" style="16" customWidth="1"/>
    <col min="7944" max="7944" width="85.140625" style="16" customWidth="1"/>
    <col min="7945" max="8196" width="9.140625" style="16"/>
    <col min="8197" max="8197" width="7.85546875" style="16" customWidth="1"/>
    <col min="8198" max="8198" width="9.28515625" style="16" customWidth="1"/>
    <col min="8199" max="8199" width="12.42578125" style="16" customWidth="1"/>
    <col min="8200" max="8200" width="85.140625" style="16" customWidth="1"/>
    <col min="8201" max="8452" width="9.140625" style="16"/>
    <col min="8453" max="8453" width="7.85546875" style="16" customWidth="1"/>
    <col min="8454" max="8454" width="9.28515625" style="16" customWidth="1"/>
    <col min="8455" max="8455" width="12.42578125" style="16" customWidth="1"/>
    <col min="8456" max="8456" width="85.140625" style="16" customWidth="1"/>
    <col min="8457" max="8708" width="9.140625" style="16"/>
    <col min="8709" max="8709" width="7.85546875" style="16" customWidth="1"/>
    <col min="8710" max="8710" width="9.28515625" style="16" customWidth="1"/>
    <col min="8711" max="8711" width="12.42578125" style="16" customWidth="1"/>
    <col min="8712" max="8712" width="85.140625" style="16" customWidth="1"/>
    <col min="8713" max="8964" width="9.140625" style="16"/>
    <col min="8965" max="8965" width="7.85546875" style="16" customWidth="1"/>
    <col min="8966" max="8966" width="9.28515625" style="16" customWidth="1"/>
    <col min="8967" max="8967" width="12.42578125" style="16" customWidth="1"/>
    <col min="8968" max="8968" width="85.140625" style="16" customWidth="1"/>
    <col min="8969" max="9220" width="9.140625" style="16"/>
    <col min="9221" max="9221" width="7.85546875" style="16" customWidth="1"/>
    <col min="9222" max="9222" width="9.28515625" style="16" customWidth="1"/>
    <col min="9223" max="9223" width="12.42578125" style="16" customWidth="1"/>
    <col min="9224" max="9224" width="85.140625" style="16" customWidth="1"/>
    <col min="9225" max="9476" width="9.140625" style="16"/>
    <col min="9477" max="9477" width="7.85546875" style="16" customWidth="1"/>
    <col min="9478" max="9478" width="9.28515625" style="16" customWidth="1"/>
    <col min="9479" max="9479" width="12.42578125" style="16" customWidth="1"/>
    <col min="9480" max="9480" width="85.140625" style="16" customWidth="1"/>
    <col min="9481" max="9732" width="9.140625" style="16"/>
    <col min="9733" max="9733" width="7.85546875" style="16" customWidth="1"/>
    <col min="9734" max="9734" width="9.28515625" style="16" customWidth="1"/>
    <col min="9735" max="9735" width="12.42578125" style="16" customWidth="1"/>
    <col min="9736" max="9736" width="85.140625" style="16" customWidth="1"/>
    <col min="9737" max="9988" width="9.140625" style="16"/>
    <col min="9989" max="9989" width="7.85546875" style="16" customWidth="1"/>
    <col min="9990" max="9990" width="9.28515625" style="16" customWidth="1"/>
    <col min="9991" max="9991" width="12.42578125" style="16" customWidth="1"/>
    <col min="9992" max="9992" width="85.140625" style="16" customWidth="1"/>
    <col min="9993" max="10244" width="9.140625" style="16"/>
    <col min="10245" max="10245" width="7.85546875" style="16" customWidth="1"/>
    <col min="10246" max="10246" width="9.28515625" style="16" customWidth="1"/>
    <col min="10247" max="10247" width="12.42578125" style="16" customWidth="1"/>
    <col min="10248" max="10248" width="85.140625" style="16" customWidth="1"/>
    <col min="10249" max="10500" width="9.140625" style="16"/>
    <col min="10501" max="10501" width="7.85546875" style="16" customWidth="1"/>
    <col min="10502" max="10502" width="9.28515625" style="16" customWidth="1"/>
    <col min="10503" max="10503" width="12.42578125" style="16" customWidth="1"/>
    <col min="10504" max="10504" width="85.140625" style="16" customWidth="1"/>
    <col min="10505" max="10756" width="9.140625" style="16"/>
    <col min="10757" max="10757" width="7.85546875" style="16" customWidth="1"/>
    <col min="10758" max="10758" width="9.28515625" style="16" customWidth="1"/>
    <col min="10759" max="10759" width="12.42578125" style="16" customWidth="1"/>
    <col min="10760" max="10760" width="85.140625" style="16" customWidth="1"/>
    <col min="10761" max="11012" width="9.140625" style="16"/>
    <col min="11013" max="11013" width="7.85546875" style="16" customWidth="1"/>
    <col min="11014" max="11014" width="9.28515625" style="16" customWidth="1"/>
    <col min="11015" max="11015" width="12.42578125" style="16" customWidth="1"/>
    <col min="11016" max="11016" width="85.140625" style="16" customWidth="1"/>
    <col min="11017" max="11268" width="9.140625" style="16"/>
    <col min="11269" max="11269" width="7.85546875" style="16" customWidth="1"/>
    <col min="11270" max="11270" width="9.28515625" style="16" customWidth="1"/>
    <col min="11271" max="11271" width="12.42578125" style="16" customWidth="1"/>
    <col min="11272" max="11272" width="85.140625" style="16" customWidth="1"/>
    <col min="11273" max="11524" width="9.140625" style="16"/>
    <col min="11525" max="11525" width="7.85546875" style="16" customWidth="1"/>
    <col min="11526" max="11526" width="9.28515625" style="16" customWidth="1"/>
    <col min="11527" max="11527" width="12.42578125" style="16" customWidth="1"/>
    <col min="11528" max="11528" width="85.140625" style="16" customWidth="1"/>
    <col min="11529" max="11780" width="9.140625" style="16"/>
    <col min="11781" max="11781" width="7.85546875" style="16" customWidth="1"/>
    <col min="11782" max="11782" width="9.28515625" style="16" customWidth="1"/>
    <col min="11783" max="11783" width="12.42578125" style="16" customWidth="1"/>
    <col min="11784" max="11784" width="85.140625" style="16" customWidth="1"/>
    <col min="11785" max="12036" width="9.140625" style="16"/>
    <col min="12037" max="12037" width="7.85546875" style="16" customWidth="1"/>
    <col min="12038" max="12038" width="9.28515625" style="16" customWidth="1"/>
    <col min="12039" max="12039" width="12.42578125" style="16" customWidth="1"/>
    <col min="12040" max="12040" width="85.140625" style="16" customWidth="1"/>
    <col min="12041" max="12292" width="9.140625" style="16"/>
    <col min="12293" max="12293" width="7.85546875" style="16" customWidth="1"/>
    <col min="12294" max="12294" width="9.28515625" style="16" customWidth="1"/>
    <col min="12295" max="12295" width="12.42578125" style="16" customWidth="1"/>
    <col min="12296" max="12296" width="85.140625" style="16" customWidth="1"/>
    <col min="12297" max="12548" width="9.140625" style="16"/>
    <col min="12549" max="12549" width="7.85546875" style="16" customWidth="1"/>
    <col min="12550" max="12550" width="9.28515625" style="16" customWidth="1"/>
    <col min="12551" max="12551" width="12.42578125" style="16" customWidth="1"/>
    <col min="12552" max="12552" width="85.140625" style="16" customWidth="1"/>
    <col min="12553" max="12804" width="9.140625" style="16"/>
    <col min="12805" max="12805" width="7.85546875" style="16" customWidth="1"/>
    <col min="12806" max="12806" width="9.28515625" style="16" customWidth="1"/>
    <col min="12807" max="12807" width="12.42578125" style="16" customWidth="1"/>
    <col min="12808" max="12808" width="85.140625" style="16" customWidth="1"/>
    <col min="12809" max="13060" width="9.140625" style="16"/>
    <col min="13061" max="13061" width="7.85546875" style="16" customWidth="1"/>
    <col min="13062" max="13062" width="9.28515625" style="16" customWidth="1"/>
    <col min="13063" max="13063" width="12.42578125" style="16" customWidth="1"/>
    <col min="13064" max="13064" width="85.140625" style="16" customWidth="1"/>
    <col min="13065" max="13316" width="9.140625" style="16"/>
    <col min="13317" max="13317" width="7.85546875" style="16" customWidth="1"/>
    <col min="13318" max="13318" width="9.28515625" style="16" customWidth="1"/>
    <col min="13319" max="13319" width="12.42578125" style="16" customWidth="1"/>
    <col min="13320" max="13320" width="85.140625" style="16" customWidth="1"/>
    <col min="13321" max="13572" width="9.140625" style="16"/>
    <col min="13573" max="13573" width="7.85546875" style="16" customWidth="1"/>
    <col min="13574" max="13574" width="9.28515625" style="16" customWidth="1"/>
    <col min="13575" max="13575" width="12.42578125" style="16" customWidth="1"/>
    <col min="13576" max="13576" width="85.140625" style="16" customWidth="1"/>
    <col min="13577" max="13828" width="9.140625" style="16"/>
    <col min="13829" max="13829" width="7.85546875" style="16" customWidth="1"/>
    <col min="13830" max="13830" width="9.28515625" style="16" customWidth="1"/>
    <col min="13831" max="13831" width="12.42578125" style="16" customWidth="1"/>
    <col min="13832" max="13832" width="85.140625" style="16" customWidth="1"/>
    <col min="13833" max="14084" width="9.140625" style="16"/>
    <col min="14085" max="14085" width="7.85546875" style="16" customWidth="1"/>
    <col min="14086" max="14086" width="9.28515625" style="16" customWidth="1"/>
    <col min="14087" max="14087" width="12.42578125" style="16" customWidth="1"/>
    <col min="14088" max="14088" width="85.140625" style="16" customWidth="1"/>
    <col min="14089" max="14340" width="9.140625" style="16"/>
    <col min="14341" max="14341" width="7.85546875" style="16" customWidth="1"/>
    <col min="14342" max="14342" width="9.28515625" style="16" customWidth="1"/>
    <col min="14343" max="14343" width="12.42578125" style="16" customWidth="1"/>
    <col min="14344" max="14344" width="85.140625" style="16" customWidth="1"/>
    <col min="14345" max="14596" width="9.140625" style="16"/>
    <col min="14597" max="14597" width="7.85546875" style="16" customWidth="1"/>
    <col min="14598" max="14598" width="9.28515625" style="16" customWidth="1"/>
    <col min="14599" max="14599" width="12.42578125" style="16" customWidth="1"/>
    <col min="14600" max="14600" width="85.140625" style="16" customWidth="1"/>
    <col min="14601" max="14852" width="9.140625" style="16"/>
    <col min="14853" max="14853" width="7.85546875" style="16" customWidth="1"/>
    <col min="14854" max="14854" width="9.28515625" style="16" customWidth="1"/>
    <col min="14855" max="14855" width="12.42578125" style="16" customWidth="1"/>
    <col min="14856" max="14856" width="85.140625" style="16" customWidth="1"/>
    <col min="14857" max="15108" width="9.140625" style="16"/>
    <col min="15109" max="15109" width="7.85546875" style="16" customWidth="1"/>
    <col min="15110" max="15110" width="9.28515625" style="16" customWidth="1"/>
    <col min="15111" max="15111" width="12.42578125" style="16" customWidth="1"/>
    <col min="15112" max="15112" width="85.140625" style="16" customWidth="1"/>
    <col min="15113" max="15364" width="9.140625" style="16"/>
    <col min="15365" max="15365" width="7.85546875" style="16" customWidth="1"/>
    <col min="15366" max="15366" width="9.28515625" style="16" customWidth="1"/>
    <col min="15367" max="15367" width="12.42578125" style="16" customWidth="1"/>
    <col min="15368" max="15368" width="85.140625" style="16" customWidth="1"/>
    <col min="15369" max="15620" width="9.140625" style="16"/>
    <col min="15621" max="15621" width="7.85546875" style="16" customWidth="1"/>
    <col min="15622" max="15622" width="9.28515625" style="16" customWidth="1"/>
    <col min="15623" max="15623" width="12.42578125" style="16" customWidth="1"/>
    <col min="15624" max="15624" width="85.140625" style="16" customWidth="1"/>
    <col min="15625" max="15876" width="9.140625" style="16"/>
    <col min="15877" max="15877" width="7.85546875" style="16" customWidth="1"/>
    <col min="15878" max="15878" width="9.28515625" style="16" customWidth="1"/>
    <col min="15879" max="15879" width="12.42578125" style="16" customWidth="1"/>
    <col min="15880" max="15880" width="85.140625" style="16" customWidth="1"/>
    <col min="15881" max="16132" width="9.140625" style="16"/>
    <col min="16133" max="16133" width="7.85546875" style="16" customWidth="1"/>
    <col min="16134" max="16134" width="9.28515625" style="16" customWidth="1"/>
    <col min="16135" max="16135" width="12.42578125" style="16" customWidth="1"/>
    <col min="16136" max="16136" width="85.140625" style="16" customWidth="1"/>
    <col min="16137" max="16384" width="9.140625" style="16"/>
  </cols>
  <sheetData>
    <row r="1" spans="1:16" ht="21" x14ac:dyDescent="0.35">
      <c r="D1" s="69" t="s">
        <v>8</v>
      </c>
      <c r="E1" s="69"/>
      <c r="F1" s="69"/>
    </row>
    <row r="2" spans="1:16" x14ac:dyDescent="0.2">
      <c r="A2" s="5"/>
      <c r="B2" s="6"/>
      <c r="C2" s="6"/>
      <c r="D2" s="5"/>
      <c r="E2" s="5"/>
      <c r="F2" s="5"/>
      <c r="G2" s="196"/>
      <c r="H2" s="196"/>
      <c r="I2" s="196"/>
      <c r="J2" s="196"/>
      <c r="K2" s="4"/>
      <c r="L2" s="4"/>
      <c r="M2" s="4"/>
      <c r="N2" s="4"/>
      <c r="O2" s="70"/>
      <c r="P2" s="71"/>
    </row>
    <row r="3" spans="1:16" x14ac:dyDescent="0.2">
      <c r="A3" s="5"/>
      <c r="B3" s="26"/>
      <c r="C3" s="26" t="s">
        <v>9</v>
      </c>
      <c r="D3" s="72">
        <f>'a. Instructions'!E3</f>
        <v>0</v>
      </c>
      <c r="E3" s="72"/>
      <c r="F3" s="72"/>
      <c r="G3" s="81"/>
      <c r="H3" s="81"/>
      <c r="I3" s="81"/>
      <c r="J3" s="81"/>
      <c r="K3" s="72"/>
      <c r="L3" s="72"/>
      <c r="M3" s="72"/>
      <c r="N3" s="72"/>
      <c r="O3" s="71"/>
    </row>
    <row r="4" spans="1:16" x14ac:dyDescent="0.2">
      <c r="A4" s="5"/>
      <c r="B4" s="26"/>
      <c r="C4" s="26" t="s">
        <v>55</v>
      </c>
      <c r="D4" s="72">
        <f>'a. Instructions'!E4</f>
        <v>0</v>
      </c>
      <c r="E4" s="72"/>
      <c r="F4" s="72"/>
      <c r="O4" s="71"/>
    </row>
    <row r="5" spans="1:16" x14ac:dyDescent="0.2">
      <c r="A5" s="5"/>
      <c r="B5" s="26"/>
      <c r="C5" s="26" t="s">
        <v>10</v>
      </c>
      <c r="D5" s="72" t="str">
        <f>'a. Instructions'!E5</f>
        <v>July</v>
      </c>
      <c r="E5" s="72"/>
      <c r="F5" s="72"/>
      <c r="O5" s="71"/>
    </row>
    <row r="6" spans="1:16" x14ac:dyDescent="0.2">
      <c r="A6" s="5"/>
      <c r="B6" s="26"/>
      <c r="C6" s="26" t="s">
        <v>11</v>
      </c>
      <c r="D6" s="72">
        <f>'a. Instructions'!E6</f>
        <v>2019</v>
      </c>
      <c r="E6" s="72"/>
      <c r="F6" s="72"/>
      <c r="O6" s="71"/>
    </row>
    <row r="7" spans="1:16" x14ac:dyDescent="0.2">
      <c r="A7" s="5"/>
      <c r="B7" s="26"/>
      <c r="C7" s="26"/>
      <c r="D7" s="168"/>
      <c r="E7" s="168"/>
      <c r="F7" s="168"/>
      <c r="O7" s="71"/>
    </row>
    <row r="8" spans="1:16" x14ac:dyDescent="0.2">
      <c r="A8" s="5"/>
      <c r="B8" s="26"/>
      <c r="C8" s="26"/>
      <c r="D8" s="168"/>
      <c r="E8" s="168"/>
      <c r="F8" s="168"/>
      <c r="O8" s="71"/>
    </row>
    <row r="9" spans="1:16" x14ac:dyDescent="0.2">
      <c r="A9" s="24" t="s">
        <v>178</v>
      </c>
      <c r="B9" s="6"/>
      <c r="C9" s="6"/>
      <c r="D9" s="5"/>
      <c r="E9" s="5"/>
      <c r="F9" s="5"/>
      <c r="G9" s="196"/>
      <c r="H9" s="196"/>
      <c r="I9" s="196"/>
      <c r="J9" s="196"/>
      <c r="K9" s="4"/>
      <c r="L9" s="4"/>
      <c r="M9" s="4"/>
      <c r="N9" s="4"/>
      <c r="O9" s="70"/>
      <c r="P9" s="71"/>
    </row>
    <row r="10" spans="1:16" s="73" customFormat="1" ht="25.5" x14ac:dyDescent="0.2">
      <c r="B10" s="73" t="s">
        <v>80</v>
      </c>
      <c r="C10" s="73" t="s">
        <v>168</v>
      </c>
      <c r="D10" s="73" t="s">
        <v>169</v>
      </c>
      <c r="E10" s="73" t="s">
        <v>176</v>
      </c>
      <c r="F10" s="73" t="s">
        <v>114</v>
      </c>
      <c r="G10" s="73" t="s">
        <v>161</v>
      </c>
      <c r="H10" s="73" t="s">
        <v>205</v>
      </c>
      <c r="I10" s="73" t="s">
        <v>206</v>
      </c>
      <c r="J10" s="73" t="s">
        <v>208</v>
      </c>
      <c r="K10" s="73" t="s">
        <v>207</v>
      </c>
      <c r="L10" s="73" t="s">
        <v>209</v>
      </c>
      <c r="M10" s="73" t="s">
        <v>210</v>
      </c>
      <c r="N10" s="73" t="s">
        <v>211</v>
      </c>
    </row>
    <row r="11" spans="1:16" s="19" customFormat="1" x14ac:dyDescent="0.2">
      <c r="A11" s="74" t="s">
        <v>82</v>
      </c>
      <c r="B11" s="200" t="s">
        <v>12</v>
      </c>
      <c r="C11" s="200" t="s">
        <v>170</v>
      </c>
      <c r="D11" s="200" t="s">
        <v>171</v>
      </c>
      <c r="E11" s="200" t="str">
        <f t="shared" ref="E11:E37" si="0">CONCATENATE(C11,", ",LEFT(D11,1))</f>
        <v>Watkins, R</v>
      </c>
      <c r="F11" s="200" t="s">
        <v>13</v>
      </c>
      <c r="G11" s="201" t="s">
        <v>84</v>
      </c>
      <c r="H11" s="201" t="s">
        <v>212</v>
      </c>
      <c r="I11" s="201" t="s">
        <v>213</v>
      </c>
      <c r="J11" s="201" t="s">
        <v>214</v>
      </c>
      <c r="K11" s="200" t="s">
        <v>215</v>
      </c>
      <c r="L11" s="200" t="s">
        <v>216</v>
      </c>
      <c r="M11" s="200"/>
      <c r="N11" s="200"/>
    </row>
    <row r="12" spans="1:16" s="76" customFormat="1" x14ac:dyDescent="0.2">
      <c r="A12" s="74" t="s">
        <v>83</v>
      </c>
      <c r="B12" s="200" t="s">
        <v>81</v>
      </c>
      <c r="C12" s="200" t="s">
        <v>172</v>
      </c>
      <c r="D12" s="200" t="s">
        <v>173</v>
      </c>
      <c r="E12" s="200" t="str">
        <f t="shared" si="0"/>
        <v>Ling, V</v>
      </c>
      <c r="F12" s="200" t="s">
        <v>112</v>
      </c>
      <c r="G12" s="201" t="s">
        <v>204</v>
      </c>
      <c r="H12" s="201"/>
      <c r="I12" s="201"/>
      <c r="J12" s="201"/>
      <c r="K12" s="200"/>
      <c r="L12" s="200"/>
      <c r="M12" s="200"/>
      <c r="N12" s="200"/>
    </row>
    <row r="13" spans="1:16" x14ac:dyDescent="0.2">
      <c r="A13" s="77">
        <v>1</v>
      </c>
      <c r="B13" s="167"/>
      <c r="C13" s="167"/>
      <c r="D13" s="167"/>
      <c r="E13" s="198" t="str">
        <f t="shared" si="0"/>
        <v xml:space="preserve">, </v>
      </c>
      <c r="F13" s="167"/>
      <c r="G13" s="199"/>
      <c r="H13" s="199"/>
      <c r="I13" s="199"/>
      <c r="J13" s="199"/>
      <c r="K13" s="167"/>
      <c r="L13" s="167"/>
      <c r="M13" s="167"/>
      <c r="N13" s="167"/>
    </row>
    <row r="14" spans="1:16" x14ac:dyDescent="0.2">
      <c r="A14" s="77">
        <v>2</v>
      </c>
      <c r="B14" s="167"/>
      <c r="C14" s="167"/>
      <c r="D14" s="167"/>
      <c r="E14" s="198" t="str">
        <f t="shared" si="0"/>
        <v xml:space="preserve">, </v>
      </c>
      <c r="F14" s="167"/>
      <c r="G14" s="199"/>
      <c r="H14" s="199"/>
      <c r="I14" s="199"/>
      <c r="J14" s="199"/>
      <c r="K14" s="167"/>
      <c r="L14" s="167"/>
      <c r="M14" s="167"/>
      <c r="N14" s="167"/>
    </row>
    <row r="15" spans="1:16" x14ac:dyDescent="0.2">
      <c r="A15" s="77">
        <v>3</v>
      </c>
      <c r="B15" s="167"/>
      <c r="C15" s="167"/>
      <c r="D15" s="167"/>
      <c r="E15" s="198" t="str">
        <f t="shared" si="0"/>
        <v xml:space="preserve">, </v>
      </c>
      <c r="F15" s="167"/>
      <c r="G15" s="199"/>
      <c r="H15" s="199"/>
      <c r="I15" s="199"/>
      <c r="J15" s="199"/>
      <c r="K15" s="167"/>
      <c r="L15" s="167"/>
      <c r="M15" s="167"/>
      <c r="N15" s="167"/>
    </row>
    <row r="16" spans="1:16" x14ac:dyDescent="0.2">
      <c r="A16" s="77">
        <v>4</v>
      </c>
      <c r="B16" s="167"/>
      <c r="C16" s="167"/>
      <c r="D16" s="167"/>
      <c r="E16" s="198" t="str">
        <f t="shared" si="0"/>
        <v xml:space="preserve">, </v>
      </c>
      <c r="F16" s="167"/>
      <c r="G16" s="199"/>
      <c r="H16" s="199"/>
      <c r="I16" s="199"/>
      <c r="J16" s="199"/>
      <c r="K16" s="167"/>
      <c r="L16" s="167"/>
      <c r="M16" s="167"/>
      <c r="N16" s="167"/>
    </row>
    <row r="17" spans="1:14" s="19" customFormat="1" x14ac:dyDescent="0.2">
      <c r="A17" s="77">
        <v>5</v>
      </c>
      <c r="B17" s="167"/>
      <c r="C17" s="167"/>
      <c r="D17" s="167"/>
      <c r="E17" s="198" t="str">
        <f t="shared" si="0"/>
        <v xml:space="preserve">, </v>
      </c>
      <c r="F17" s="167"/>
      <c r="G17" s="199"/>
      <c r="H17" s="199"/>
      <c r="I17" s="199"/>
      <c r="J17" s="199"/>
      <c r="K17" s="167"/>
      <c r="L17" s="167"/>
      <c r="M17" s="167"/>
      <c r="N17" s="167"/>
    </row>
    <row r="18" spans="1:14" x14ac:dyDescent="0.2">
      <c r="A18" s="77">
        <v>6</v>
      </c>
      <c r="B18" s="167"/>
      <c r="C18" s="167"/>
      <c r="D18" s="167"/>
      <c r="E18" s="198" t="str">
        <f t="shared" si="0"/>
        <v xml:space="preserve">, </v>
      </c>
      <c r="F18" s="167"/>
      <c r="G18" s="199"/>
      <c r="H18" s="199"/>
      <c r="I18" s="199"/>
      <c r="J18" s="199"/>
      <c r="K18" s="167"/>
      <c r="L18" s="167"/>
      <c r="M18" s="167"/>
      <c r="N18" s="167"/>
    </row>
    <row r="19" spans="1:14" s="19" customFormat="1" x14ac:dyDescent="0.2">
      <c r="A19" s="77">
        <v>7</v>
      </c>
      <c r="B19" s="167"/>
      <c r="C19" s="167"/>
      <c r="D19" s="167"/>
      <c r="E19" s="198" t="str">
        <f t="shared" si="0"/>
        <v xml:space="preserve">, </v>
      </c>
      <c r="F19" s="167"/>
      <c r="G19" s="199"/>
      <c r="H19" s="199"/>
      <c r="I19" s="199"/>
      <c r="J19" s="199"/>
      <c r="K19" s="167"/>
      <c r="L19" s="167"/>
      <c r="M19" s="167"/>
      <c r="N19" s="167"/>
    </row>
    <row r="20" spans="1:14" x14ac:dyDescent="0.2">
      <c r="A20" s="77">
        <v>8</v>
      </c>
      <c r="B20" s="167"/>
      <c r="C20" s="167"/>
      <c r="D20" s="167"/>
      <c r="E20" s="198" t="str">
        <f t="shared" si="0"/>
        <v xml:space="preserve">, </v>
      </c>
      <c r="F20" s="167"/>
      <c r="G20" s="199"/>
      <c r="H20" s="199"/>
      <c r="I20" s="199"/>
      <c r="J20" s="199"/>
      <c r="K20" s="167"/>
      <c r="L20" s="167"/>
      <c r="M20" s="167"/>
      <c r="N20" s="167"/>
    </row>
    <row r="21" spans="1:14" x14ac:dyDescent="0.2">
      <c r="A21" s="77">
        <v>9</v>
      </c>
      <c r="B21" s="167"/>
      <c r="C21" s="167"/>
      <c r="D21" s="167"/>
      <c r="E21" s="198" t="str">
        <f t="shared" si="0"/>
        <v xml:space="preserve">, </v>
      </c>
      <c r="F21" s="167"/>
      <c r="G21" s="199"/>
      <c r="H21" s="199"/>
      <c r="I21" s="199"/>
      <c r="J21" s="199"/>
      <c r="K21" s="167"/>
      <c r="L21" s="167"/>
      <c r="M21" s="167"/>
      <c r="N21" s="167"/>
    </row>
    <row r="22" spans="1:14" x14ac:dyDescent="0.2">
      <c r="A22" s="77">
        <v>10</v>
      </c>
      <c r="B22" s="167"/>
      <c r="C22" s="167"/>
      <c r="D22" s="167"/>
      <c r="E22" s="198" t="str">
        <f t="shared" si="0"/>
        <v xml:space="preserve">, </v>
      </c>
      <c r="F22" s="167"/>
      <c r="G22" s="199"/>
      <c r="H22" s="199"/>
      <c r="I22" s="199"/>
      <c r="J22" s="199"/>
      <c r="K22" s="167"/>
      <c r="L22" s="167"/>
      <c r="M22" s="167"/>
      <c r="N22" s="167"/>
    </row>
    <row r="23" spans="1:14" x14ac:dyDescent="0.2">
      <c r="A23" s="77">
        <v>11</v>
      </c>
      <c r="B23" s="167"/>
      <c r="C23" s="167"/>
      <c r="D23" s="167"/>
      <c r="E23" s="198" t="str">
        <f t="shared" si="0"/>
        <v xml:space="preserve">, </v>
      </c>
      <c r="F23" s="167"/>
      <c r="G23" s="199"/>
      <c r="H23" s="199"/>
      <c r="I23" s="199"/>
      <c r="J23" s="199"/>
      <c r="K23" s="167"/>
      <c r="L23" s="167"/>
      <c r="M23" s="167"/>
      <c r="N23" s="167"/>
    </row>
    <row r="24" spans="1:14" x14ac:dyDescent="0.2">
      <c r="A24" s="77">
        <v>12</v>
      </c>
      <c r="B24" s="167"/>
      <c r="C24" s="167"/>
      <c r="D24" s="167"/>
      <c r="E24" s="198" t="str">
        <f t="shared" si="0"/>
        <v xml:space="preserve">, </v>
      </c>
      <c r="F24" s="167"/>
      <c r="G24" s="199"/>
      <c r="H24" s="199"/>
      <c r="I24" s="199"/>
      <c r="J24" s="199"/>
      <c r="K24" s="167"/>
      <c r="L24" s="167"/>
      <c r="M24" s="167"/>
      <c r="N24" s="167"/>
    </row>
    <row r="25" spans="1:14" x14ac:dyDescent="0.2">
      <c r="A25" s="77">
        <v>13</v>
      </c>
      <c r="B25" s="167"/>
      <c r="C25" s="167"/>
      <c r="D25" s="167"/>
      <c r="E25" s="198" t="str">
        <f t="shared" si="0"/>
        <v xml:space="preserve">, </v>
      </c>
      <c r="F25" s="167"/>
      <c r="G25" s="199"/>
      <c r="H25" s="199"/>
      <c r="I25" s="199"/>
      <c r="J25" s="199"/>
      <c r="K25" s="167"/>
      <c r="L25" s="167"/>
      <c r="M25" s="167"/>
      <c r="N25" s="167"/>
    </row>
    <row r="26" spans="1:14" x14ac:dyDescent="0.2">
      <c r="A26" s="77">
        <v>14</v>
      </c>
      <c r="B26" s="167"/>
      <c r="C26" s="167"/>
      <c r="D26" s="167"/>
      <c r="E26" s="198" t="str">
        <f t="shared" si="0"/>
        <v xml:space="preserve">, </v>
      </c>
      <c r="F26" s="167"/>
      <c r="G26" s="199"/>
      <c r="H26" s="199"/>
      <c r="I26" s="199"/>
      <c r="J26" s="199"/>
      <c r="K26" s="167"/>
      <c r="L26" s="167"/>
      <c r="M26" s="167"/>
      <c r="N26" s="167"/>
    </row>
    <row r="27" spans="1:14" s="19" customFormat="1" x14ac:dyDescent="0.2">
      <c r="A27" s="77">
        <v>15</v>
      </c>
      <c r="B27" s="167"/>
      <c r="C27" s="167"/>
      <c r="D27" s="167"/>
      <c r="E27" s="198" t="str">
        <f t="shared" si="0"/>
        <v xml:space="preserve">, </v>
      </c>
      <c r="F27" s="167"/>
      <c r="G27" s="199"/>
      <c r="H27" s="199"/>
      <c r="I27" s="199"/>
      <c r="J27" s="199"/>
      <c r="K27" s="167"/>
      <c r="L27" s="167"/>
      <c r="M27" s="167"/>
      <c r="N27" s="167"/>
    </row>
    <row r="28" spans="1:14" s="19" customFormat="1" x14ac:dyDescent="0.2">
      <c r="A28" s="77">
        <v>16</v>
      </c>
      <c r="B28" s="167"/>
      <c r="C28" s="167"/>
      <c r="D28" s="167"/>
      <c r="E28" s="198" t="str">
        <f t="shared" si="0"/>
        <v xml:space="preserve">, </v>
      </c>
      <c r="F28" s="167"/>
      <c r="G28" s="199"/>
      <c r="H28" s="199"/>
      <c r="I28" s="199"/>
      <c r="J28" s="199"/>
      <c r="K28" s="167"/>
      <c r="L28" s="167"/>
      <c r="M28" s="167"/>
      <c r="N28" s="167"/>
    </row>
    <row r="29" spans="1:14" x14ac:dyDescent="0.2">
      <c r="A29" s="77">
        <v>17</v>
      </c>
      <c r="B29" s="167"/>
      <c r="C29" s="167"/>
      <c r="D29" s="167"/>
      <c r="E29" s="198" t="str">
        <f t="shared" si="0"/>
        <v xml:space="preserve">, </v>
      </c>
      <c r="F29" s="167"/>
      <c r="G29" s="199"/>
      <c r="H29" s="199"/>
      <c r="I29" s="199"/>
      <c r="J29" s="199"/>
      <c r="K29" s="167"/>
      <c r="L29" s="167"/>
      <c r="M29" s="167"/>
      <c r="N29" s="167"/>
    </row>
    <row r="30" spans="1:14" x14ac:dyDescent="0.2">
      <c r="A30" s="77">
        <v>18</v>
      </c>
      <c r="B30" s="167"/>
      <c r="C30" s="167"/>
      <c r="D30" s="167"/>
      <c r="E30" s="198" t="str">
        <f t="shared" si="0"/>
        <v xml:space="preserve">, </v>
      </c>
      <c r="F30" s="167"/>
      <c r="G30" s="199"/>
      <c r="H30" s="199"/>
      <c r="I30" s="199"/>
      <c r="J30" s="199"/>
      <c r="K30" s="167"/>
      <c r="L30" s="167"/>
      <c r="M30" s="167"/>
      <c r="N30" s="167"/>
    </row>
    <row r="31" spans="1:14" x14ac:dyDescent="0.2">
      <c r="A31" s="77">
        <v>19</v>
      </c>
      <c r="B31" s="167"/>
      <c r="C31" s="167"/>
      <c r="D31" s="167"/>
      <c r="E31" s="198" t="str">
        <f t="shared" si="0"/>
        <v xml:space="preserve">, </v>
      </c>
      <c r="F31" s="167"/>
      <c r="G31" s="199"/>
      <c r="H31" s="199"/>
      <c r="I31" s="199"/>
      <c r="J31" s="199"/>
      <c r="K31" s="167"/>
      <c r="L31" s="167"/>
      <c r="M31" s="167"/>
      <c r="N31" s="167"/>
    </row>
    <row r="32" spans="1:14" x14ac:dyDescent="0.2">
      <c r="A32" s="77">
        <v>20</v>
      </c>
      <c r="B32" s="167"/>
      <c r="C32" s="167"/>
      <c r="D32" s="167"/>
      <c r="E32" s="198" t="str">
        <f t="shared" si="0"/>
        <v xml:space="preserve">, </v>
      </c>
      <c r="F32" s="167"/>
      <c r="G32" s="199"/>
      <c r="H32" s="199"/>
      <c r="I32" s="199"/>
      <c r="J32" s="199"/>
      <c r="K32" s="167"/>
      <c r="L32" s="167"/>
      <c r="M32" s="167"/>
      <c r="N32" s="167"/>
    </row>
    <row r="33" spans="1:14" x14ac:dyDescent="0.2">
      <c r="A33" s="77">
        <v>21</v>
      </c>
      <c r="B33" s="167"/>
      <c r="C33" s="167"/>
      <c r="D33" s="167"/>
      <c r="E33" s="198" t="str">
        <f t="shared" si="0"/>
        <v xml:space="preserve">, </v>
      </c>
      <c r="F33" s="167"/>
      <c r="G33" s="199"/>
      <c r="H33" s="199"/>
      <c r="I33" s="199"/>
      <c r="J33" s="199"/>
      <c r="K33" s="167"/>
      <c r="L33" s="167"/>
      <c r="M33" s="167"/>
      <c r="N33" s="167"/>
    </row>
    <row r="34" spans="1:14" x14ac:dyDescent="0.2">
      <c r="A34" s="77">
        <v>22</v>
      </c>
      <c r="B34" s="167"/>
      <c r="C34" s="167"/>
      <c r="D34" s="167"/>
      <c r="E34" s="198" t="str">
        <f t="shared" si="0"/>
        <v xml:space="preserve">, </v>
      </c>
      <c r="F34" s="167"/>
      <c r="G34" s="199"/>
      <c r="H34" s="199"/>
      <c r="I34" s="199"/>
      <c r="J34" s="199"/>
      <c r="K34" s="167"/>
      <c r="L34" s="167"/>
      <c r="M34" s="167"/>
      <c r="N34" s="167"/>
    </row>
    <row r="35" spans="1:14" x14ac:dyDescent="0.2">
      <c r="A35" s="77">
        <v>23</v>
      </c>
      <c r="B35" s="167"/>
      <c r="C35" s="167"/>
      <c r="D35" s="167"/>
      <c r="E35" s="198" t="str">
        <f t="shared" si="0"/>
        <v xml:space="preserve">, </v>
      </c>
      <c r="F35" s="167"/>
      <c r="G35" s="199"/>
      <c r="H35" s="199"/>
      <c r="I35" s="199"/>
      <c r="J35" s="199"/>
      <c r="K35" s="167"/>
      <c r="L35" s="167"/>
      <c r="M35" s="167"/>
      <c r="N35" s="167"/>
    </row>
    <row r="36" spans="1:14" x14ac:dyDescent="0.2">
      <c r="A36" s="77">
        <v>24</v>
      </c>
      <c r="B36" s="167"/>
      <c r="C36" s="167"/>
      <c r="D36" s="167"/>
      <c r="E36" s="198" t="str">
        <f t="shared" si="0"/>
        <v xml:space="preserve">, </v>
      </c>
      <c r="F36" s="167"/>
      <c r="G36" s="199"/>
      <c r="H36" s="199"/>
      <c r="I36" s="199"/>
      <c r="J36" s="199"/>
      <c r="K36" s="167"/>
      <c r="L36" s="167"/>
      <c r="M36" s="167"/>
      <c r="N36" s="167"/>
    </row>
    <row r="37" spans="1:14" s="19" customFormat="1" x14ac:dyDescent="0.2">
      <c r="A37" s="77">
        <v>25</v>
      </c>
      <c r="B37" s="167"/>
      <c r="C37" s="167"/>
      <c r="D37" s="167"/>
      <c r="E37" s="198" t="str">
        <f t="shared" si="0"/>
        <v xml:space="preserve">, </v>
      </c>
      <c r="F37" s="167"/>
      <c r="G37" s="199"/>
      <c r="H37" s="199"/>
      <c r="I37" s="199"/>
      <c r="J37" s="199"/>
      <c r="K37" s="167"/>
      <c r="L37" s="167"/>
      <c r="M37" s="167"/>
      <c r="N37" s="167"/>
    </row>
    <row r="38" spans="1:14" x14ac:dyDescent="0.2">
      <c r="A38" s="77"/>
      <c r="B38" s="78" t="s">
        <v>14</v>
      </c>
      <c r="C38" s="61"/>
      <c r="D38" s="15"/>
      <c r="E38" s="15"/>
      <c r="F38" s="15"/>
      <c r="G38" s="197"/>
      <c r="H38" s="197"/>
      <c r="I38" s="197"/>
      <c r="J38" s="197"/>
      <c r="K38" s="15"/>
      <c r="L38" s="15"/>
      <c r="M38" s="15"/>
      <c r="N38" s="15"/>
    </row>
    <row r="40" spans="1:14" x14ac:dyDescent="0.2">
      <c r="B40" s="24"/>
    </row>
    <row r="41" spans="1:14" x14ac:dyDescent="0.2">
      <c r="A41" s="19" t="s">
        <v>15</v>
      </c>
    </row>
    <row r="42" spans="1:14" x14ac:dyDescent="0.2">
      <c r="A42" s="5">
        <v>1</v>
      </c>
      <c r="B42" s="16" t="s">
        <v>192</v>
      </c>
    </row>
    <row r="43" spans="1:14" x14ac:dyDescent="0.2">
      <c r="A43" s="5">
        <v>2</v>
      </c>
      <c r="B43" s="16" t="s">
        <v>16</v>
      </c>
    </row>
    <row r="44" spans="1:14" x14ac:dyDescent="0.2">
      <c r="A44" s="5"/>
    </row>
  </sheetData>
  <sortState ref="B12:G14">
    <sortCondition ref="C12:C14"/>
  </sortState>
  <pageMargins left="0.39370078740157483" right="0.39370078740157483" top="0.59055118110236227" bottom="0.59055118110236227" header="0.19685039370078741" footer="0.19685039370078741"/>
  <pageSetup scale="65" orientation="landscape" r:id="rId1"/>
  <headerFooter>
    <oddFooter>&amp;L2017 PPG COMPETITION&amp;R&amp;A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pageSetUpPr fitToPage="1"/>
  </sheetPr>
  <dimension ref="A1:L41"/>
  <sheetViews>
    <sheetView showGridLines="0" zoomScaleNormal="100" workbookViewId="0">
      <selection activeCell="E31" sqref="E31"/>
    </sheetView>
  </sheetViews>
  <sheetFormatPr defaultColWidth="9.140625" defaultRowHeight="12.75" x14ac:dyDescent="0.2"/>
  <cols>
    <col min="1" max="1" width="8.85546875" style="16" customWidth="1"/>
    <col min="2" max="2" width="9.140625" style="16"/>
    <col min="3" max="3" width="15" style="16" customWidth="1"/>
    <col min="4" max="4" width="78.140625" style="57" customWidth="1"/>
    <col min="5" max="256" width="9.140625" style="16"/>
    <col min="257" max="257" width="5.85546875" style="16" customWidth="1"/>
    <col min="258" max="258" width="9.140625" style="16"/>
    <col min="259" max="259" width="11.85546875" style="16" customWidth="1"/>
    <col min="260" max="260" width="78.140625" style="16" customWidth="1"/>
    <col min="261" max="512" width="9.140625" style="16"/>
    <col min="513" max="513" width="5.85546875" style="16" customWidth="1"/>
    <col min="514" max="514" width="9.140625" style="16"/>
    <col min="515" max="515" width="11.85546875" style="16" customWidth="1"/>
    <col min="516" max="516" width="78.140625" style="16" customWidth="1"/>
    <col min="517" max="768" width="9.140625" style="16"/>
    <col min="769" max="769" width="5.85546875" style="16" customWidth="1"/>
    <col min="770" max="770" width="9.140625" style="16"/>
    <col min="771" max="771" width="11.85546875" style="16" customWidth="1"/>
    <col min="772" max="772" width="78.140625" style="16" customWidth="1"/>
    <col min="773" max="1024" width="9.140625" style="16"/>
    <col min="1025" max="1025" width="5.85546875" style="16" customWidth="1"/>
    <col min="1026" max="1026" width="9.140625" style="16"/>
    <col min="1027" max="1027" width="11.85546875" style="16" customWidth="1"/>
    <col min="1028" max="1028" width="78.140625" style="16" customWidth="1"/>
    <col min="1029" max="1280" width="9.140625" style="16"/>
    <col min="1281" max="1281" width="5.85546875" style="16" customWidth="1"/>
    <col min="1282" max="1282" width="9.140625" style="16"/>
    <col min="1283" max="1283" width="11.85546875" style="16" customWidth="1"/>
    <col min="1284" max="1284" width="78.140625" style="16" customWidth="1"/>
    <col min="1285" max="1536" width="9.140625" style="16"/>
    <col min="1537" max="1537" width="5.85546875" style="16" customWidth="1"/>
    <col min="1538" max="1538" width="9.140625" style="16"/>
    <col min="1539" max="1539" width="11.85546875" style="16" customWidth="1"/>
    <col min="1540" max="1540" width="78.140625" style="16" customWidth="1"/>
    <col min="1541" max="1792" width="9.140625" style="16"/>
    <col min="1793" max="1793" width="5.85546875" style="16" customWidth="1"/>
    <col min="1794" max="1794" width="9.140625" style="16"/>
    <col min="1795" max="1795" width="11.85546875" style="16" customWidth="1"/>
    <col min="1796" max="1796" width="78.140625" style="16" customWidth="1"/>
    <col min="1797" max="2048" width="9.140625" style="16"/>
    <col min="2049" max="2049" width="5.85546875" style="16" customWidth="1"/>
    <col min="2050" max="2050" width="9.140625" style="16"/>
    <col min="2051" max="2051" width="11.85546875" style="16" customWidth="1"/>
    <col min="2052" max="2052" width="78.140625" style="16" customWidth="1"/>
    <col min="2053" max="2304" width="9.140625" style="16"/>
    <col min="2305" max="2305" width="5.85546875" style="16" customWidth="1"/>
    <col min="2306" max="2306" width="9.140625" style="16"/>
    <col min="2307" max="2307" width="11.85546875" style="16" customWidth="1"/>
    <col min="2308" max="2308" width="78.140625" style="16" customWidth="1"/>
    <col min="2309" max="2560" width="9.140625" style="16"/>
    <col min="2561" max="2561" width="5.85546875" style="16" customWidth="1"/>
    <col min="2562" max="2562" width="9.140625" style="16"/>
    <col min="2563" max="2563" width="11.85546875" style="16" customWidth="1"/>
    <col min="2564" max="2564" width="78.140625" style="16" customWidth="1"/>
    <col min="2565" max="2816" width="9.140625" style="16"/>
    <col min="2817" max="2817" width="5.85546875" style="16" customWidth="1"/>
    <col min="2818" max="2818" width="9.140625" style="16"/>
    <col min="2819" max="2819" width="11.85546875" style="16" customWidth="1"/>
    <col min="2820" max="2820" width="78.140625" style="16" customWidth="1"/>
    <col min="2821" max="3072" width="9.140625" style="16"/>
    <col min="3073" max="3073" width="5.85546875" style="16" customWidth="1"/>
    <col min="3074" max="3074" width="9.140625" style="16"/>
    <col min="3075" max="3075" width="11.85546875" style="16" customWidth="1"/>
    <col min="3076" max="3076" width="78.140625" style="16" customWidth="1"/>
    <col min="3077" max="3328" width="9.140625" style="16"/>
    <col min="3329" max="3329" width="5.85546875" style="16" customWidth="1"/>
    <col min="3330" max="3330" width="9.140625" style="16"/>
    <col min="3331" max="3331" width="11.85546875" style="16" customWidth="1"/>
    <col min="3332" max="3332" width="78.140625" style="16" customWidth="1"/>
    <col min="3333" max="3584" width="9.140625" style="16"/>
    <col min="3585" max="3585" width="5.85546875" style="16" customWidth="1"/>
    <col min="3586" max="3586" width="9.140625" style="16"/>
    <col min="3587" max="3587" width="11.85546875" style="16" customWidth="1"/>
    <col min="3588" max="3588" width="78.140625" style="16" customWidth="1"/>
    <col min="3589" max="3840" width="9.140625" style="16"/>
    <col min="3841" max="3841" width="5.85546875" style="16" customWidth="1"/>
    <col min="3842" max="3842" width="9.140625" style="16"/>
    <col min="3843" max="3843" width="11.85546875" style="16" customWidth="1"/>
    <col min="3844" max="3844" width="78.140625" style="16" customWidth="1"/>
    <col min="3845" max="4096" width="9.140625" style="16"/>
    <col min="4097" max="4097" width="5.85546875" style="16" customWidth="1"/>
    <col min="4098" max="4098" width="9.140625" style="16"/>
    <col min="4099" max="4099" width="11.85546875" style="16" customWidth="1"/>
    <col min="4100" max="4100" width="78.140625" style="16" customWidth="1"/>
    <col min="4101" max="4352" width="9.140625" style="16"/>
    <col min="4353" max="4353" width="5.85546875" style="16" customWidth="1"/>
    <col min="4354" max="4354" width="9.140625" style="16"/>
    <col min="4355" max="4355" width="11.85546875" style="16" customWidth="1"/>
    <col min="4356" max="4356" width="78.140625" style="16" customWidth="1"/>
    <col min="4357" max="4608" width="9.140625" style="16"/>
    <col min="4609" max="4609" width="5.85546875" style="16" customWidth="1"/>
    <col min="4610" max="4610" width="9.140625" style="16"/>
    <col min="4611" max="4611" width="11.85546875" style="16" customWidth="1"/>
    <col min="4612" max="4612" width="78.140625" style="16" customWidth="1"/>
    <col min="4613" max="4864" width="9.140625" style="16"/>
    <col min="4865" max="4865" width="5.85546875" style="16" customWidth="1"/>
    <col min="4866" max="4866" width="9.140625" style="16"/>
    <col min="4867" max="4867" width="11.85546875" style="16" customWidth="1"/>
    <col min="4868" max="4868" width="78.140625" style="16" customWidth="1"/>
    <col min="4869" max="5120" width="9.140625" style="16"/>
    <col min="5121" max="5121" width="5.85546875" style="16" customWidth="1"/>
    <col min="5122" max="5122" width="9.140625" style="16"/>
    <col min="5123" max="5123" width="11.85546875" style="16" customWidth="1"/>
    <col min="5124" max="5124" width="78.140625" style="16" customWidth="1"/>
    <col min="5125" max="5376" width="9.140625" style="16"/>
    <col min="5377" max="5377" width="5.85546875" style="16" customWidth="1"/>
    <col min="5378" max="5378" width="9.140625" style="16"/>
    <col min="5379" max="5379" width="11.85546875" style="16" customWidth="1"/>
    <col min="5380" max="5380" width="78.140625" style="16" customWidth="1"/>
    <col min="5381" max="5632" width="9.140625" style="16"/>
    <col min="5633" max="5633" width="5.85546875" style="16" customWidth="1"/>
    <col min="5634" max="5634" width="9.140625" style="16"/>
    <col min="5635" max="5635" width="11.85546875" style="16" customWidth="1"/>
    <col min="5636" max="5636" width="78.140625" style="16" customWidth="1"/>
    <col min="5637" max="5888" width="9.140625" style="16"/>
    <col min="5889" max="5889" width="5.85546875" style="16" customWidth="1"/>
    <col min="5890" max="5890" width="9.140625" style="16"/>
    <col min="5891" max="5891" width="11.85546875" style="16" customWidth="1"/>
    <col min="5892" max="5892" width="78.140625" style="16" customWidth="1"/>
    <col min="5893" max="6144" width="9.140625" style="16"/>
    <col min="6145" max="6145" width="5.85546875" style="16" customWidth="1"/>
    <col min="6146" max="6146" width="9.140625" style="16"/>
    <col min="6147" max="6147" width="11.85546875" style="16" customWidth="1"/>
    <col min="6148" max="6148" width="78.140625" style="16" customWidth="1"/>
    <col min="6149" max="6400" width="9.140625" style="16"/>
    <col min="6401" max="6401" width="5.85546875" style="16" customWidth="1"/>
    <col min="6402" max="6402" width="9.140625" style="16"/>
    <col min="6403" max="6403" width="11.85546875" style="16" customWidth="1"/>
    <col min="6404" max="6404" width="78.140625" style="16" customWidth="1"/>
    <col min="6405" max="6656" width="9.140625" style="16"/>
    <col min="6657" max="6657" width="5.85546875" style="16" customWidth="1"/>
    <col min="6658" max="6658" width="9.140625" style="16"/>
    <col min="6659" max="6659" width="11.85546875" style="16" customWidth="1"/>
    <col min="6660" max="6660" width="78.140625" style="16" customWidth="1"/>
    <col min="6661" max="6912" width="9.140625" style="16"/>
    <col min="6913" max="6913" width="5.85546875" style="16" customWidth="1"/>
    <col min="6914" max="6914" width="9.140625" style="16"/>
    <col min="6915" max="6915" width="11.85546875" style="16" customWidth="1"/>
    <col min="6916" max="6916" width="78.140625" style="16" customWidth="1"/>
    <col min="6917" max="7168" width="9.140625" style="16"/>
    <col min="7169" max="7169" width="5.85546875" style="16" customWidth="1"/>
    <col min="7170" max="7170" width="9.140625" style="16"/>
    <col min="7171" max="7171" width="11.85546875" style="16" customWidth="1"/>
    <col min="7172" max="7172" width="78.140625" style="16" customWidth="1"/>
    <col min="7173" max="7424" width="9.140625" style="16"/>
    <col min="7425" max="7425" width="5.85546875" style="16" customWidth="1"/>
    <col min="7426" max="7426" width="9.140625" style="16"/>
    <col min="7427" max="7427" width="11.85546875" style="16" customWidth="1"/>
    <col min="7428" max="7428" width="78.140625" style="16" customWidth="1"/>
    <col min="7429" max="7680" width="9.140625" style="16"/>
    <col min="7681" max="7681" width="5.85546875" style="16" customWidth="1"/>
    <col min="7682" max="7682" width="9.140625" style="16"/>
    <col min="7683" max="7683" width="11.85546875" style="16" customWidth="1"/>
    <col min="7684" max="7684" width="78.140625" style="16" customWidth="1"/>
    <col min="7685" max="7936" width="9.140625" style="16"/>
    <col min="7937" max="7937" width="5.85546875" style="16" customWidth="1"/>
    <col min="7938" max="7938" width="9.140625" style="16"/>
    <col min="7939" max="7939" width="11.85546875" style="16" customWidth="1"/>
    <col min="7940" max="7940" width="78.140625" style="16" customWidth="1"/>
    <col min="7941" max="8192" width="9.140625" style="16"/>
    <col min="8193" max="8193" width="5.85546875" style="16" customWidth="1"/>
    <col min="8194" max="8194" width="9.140625" style="16"/>
    <col min="8195" max="8195" width="11.85546875" style="16" customWidth="1"/>
    <col min="8196" max="8196" width="78.140625" style="16" customWidth="1"/>
    <col min="8197" max="8448" width="9.140625" style="16"/>
    <col min="8449" max="8449" width="5.85546875" style="16" customWidth="1"/>
    <col min="8450" max="8450" width="9.140625" style="16"/>
    <col min="8451" max="8451" width="11.85546875" style="16" customWidth="1"/>
    <col min="8452" max="8452" width="78.140625" style="16" customWidth="1"/>
    <col min="8453" max="8704" width="9.140625" style="16"/>
    <col min="8705" max="8705" width="5.85546875" style="16" customWidth="1"/>
    <col min="8706" max="8706" width="9.140625" style="16"/>
    <col min="8707" max="8707" width="11.85546875" style="16" customWidth="1"/>
    <col min="8708" max="8708" width="78.140625" style="16" customWidth="1"/>
    <col min="8709" max="8960" width="9.140625" style="16"/>
    <col min="8961" max="8961" width="5.85546875" style="16" customWidth="1"/>
    <col min="8962" max="8962" width="9.140625" style="16"/>
    <col min="8963" max="8963" width="11.85546875" style="16" customWidth="1"/>
    <col min="8964" max="8964" width="78.140625" style="16" customWidth="1"/>
    <col min="8965" max="9216" width="9.140625" style="16"/>
    <col min="9217" max="9217" width="5.85546875" style="16" customWidth="1"/>
    <col min="9218" max="9218" width="9.140625" style="16"/>
    <col min="9219" max="9219" width="11.85546875" style="16" customWidth="1"/>
    <col min="9220" max="9220" width="78.140625" style="16" customWidth="1"/>
    <col min="9221" max="9472" width="9.140625" style="16"/>
    <col min="9473" max="9473" width="5.85546875" style="16" customWidth="1"/>
    <col min="9474" max="9474" width="9.140625" style="16"/>
    <col min="9475" max="9475" width="11.85546875" style="16" customWidth="1"/>
    <col min="9476" max="9476" width="78.140625" style="16" customWidth="1"/>
    <col min="9477" max="9728" width="9.140625" style="16"/>
    <col min="9729" max="9729" width="5.85546875" style="16" customWidth="1"/>
    <col min="9730" max="9730" width="9.140625" style="16"/>
    <col min="9731" max="9731" width="11.85546875" style="16" customWidth="1"/>
    <col min="9732" max="9732" width="78.140625" style="16" customWidth="1"/>
    <col min="9733" max="9984" width="9.140625" style="16"/>
    <col min="9985" max="9985" width="5.85546875" style="16" customWidth="1"/>
    <col min="9986" max="9986" width="9.140625" style="16"/>
    <col min="9987" max="9987" width="11.85546875" style="16" customWidth="1"/>
    <col min="9988" max="9988" width="78.140625" style="16" customWidth="1"/>
    <col min="9989" max="10240" width="9.140625" style="16"/>
    <col min="10241" max="10241" width="5.85546875" style="16" customWidth="1"/>
    <col min="10242" max="10242" width="9.140625" style="16"/>
    <col min="10243" max="10243" width="11.85546875" style="16" customWidth="1"/>
    <col min="10244" max="10244" width="78.140625" style="16" customWidth="1"/>
    <col min="10245" max="10496" width="9.140625" style="16"/>
    <col min="10497" max="10497" width="5.85546875" style="16" customWidth="1"/>
    <col min="10498" max="10498" width="9.140625" style="16"/>
    <col min="10499" max="10499" width="11.85546875" style="16" customWidth="1"/>
    <col min="10500" max="10500" width="78.140625" style="16" customWidth="1"/>
    <col min="10501" max="10752" width="9.140625" style="16"/>
    <col min="10753" max="10753" width="5.85546875" style="16" customWidth="1"/>
    <col min="10754" max="10754" width="9.140625" style="16"/>
    <col min="10755" max="10755" width="11.85546875" style="16" customWidth="1"/>
    <col min="10756" max="10756" width="78.140625" style="16" customWidth="1"/>
    <col min="10757" max="11008" width="9.140625" style="16"/>
    <col min="11009" max="11009" width="5.85546875" style="16" customWidth="1"/>
    <col min="11010" max="11010" width="9.140625" style="16"/>
    <col min="11011" max="11011" width="11.85546875" style="16" customWidth="1"/>
    <col min="11012" max="11012" width="78.140625" style="16" customWidth="1"/>
    <col min="11013" max="11264" width="9.140625" style="16"/>
    <col min="11265" max="11265" width="5.85546875" style="16" customWidth="1"/>
    <col min="11266" max="11266" width="9.140625" style="16"/>
    <col min="11267" max="11267" width="11.85546875" style="16" customWidth="1"/>
    <col min="11268" max="11268" width="78.140625" style="16" customWidth="1"/>
    <col min="11269" max="11520" width="9.140625" style="16"/>
    <col min="11521" max="11521" width="5.85546875" style="16" customWidth="1"/>
    <col min="11522" max="11522" width="9.140625" style="16"/>
    <col min="11523" max="11523" width="11.85546875" style="16" customWidth="1"/>
    <col min="11524" max="11524" width="78.140625" style="16" customWidth="1"/>
    <col min="11525" max="11776" width="9.140625" style="16"/>
    <col min="11777" max="11777" width="5.85546875" style="16" customWidth="1"/>
    <col min="11778" max="11778" width="9.140625" style="16"/>
    <col min="11779" max="11779" width="11.85546875" style="16" customWidth="1"/>
    <col min="11780" max="11780" width="78.140625" style="16" customWidth="1"/>
    <col min="11781" max="12032" width="9.140625" style="16"/>
    <col min="12033" max="12033" width="5.85546875" style="16" customWidth="1"/>
    <col min="12034" max="12034" width="9.140625" style="16"/>
    <col min="12035" max="12035" width="11.85546875" style="16" customWidth="1"/>
    <col min="12036" max="12036" width="78.140625" style="16" customWidth="1"/>
    <col min="12037" max="12288" width="9.140625" style="16"/>
    <col min="12289" max="12289" width="5.85546875" style="16" customWidth="1"/>
    <col min="12290" max="12290" width="9.140625" style="16"/>
    <col min="12291" max="12291" width="11.85546875" style="16" customWidth="1"/>
    <col min="12292" max="12292" width="78.140625" style="16" customWidth="1"/>
    <col min="12293" max="12544" width="9.140625" style="16"/>
    <col min="12545" max="12545" width="5.85546875" style="16" customWidth="1"/>
    <col min="12546" max="12546" width="9.140625" style="16"/>
    <col min="12547" max="12547" width="11.85546875" style="16" customWidth="1"/>
    <col min="12548" max="12548" width="78.140625" style="16" customWidth="1"/>
    <col min="12549" max="12800" width="9.140625" style="16"/>
    <col min="12801" max="12801" width="5.85546875" style="16" customWidth="1"/>
    <col min="12802" max="12802" width="9.140625" style="16"/>
    <col min="12803" max="12803" width="11.85546875" style="16" customWidth="1"/>
    <col min="12804" max="12804" width="78.140625" style="16" customWidth="1"/>
    <col min="12805" max="13056" width="9.140625" style="16"/>
    <col min="13057" max="13057" width="5.85546875" style="16" customWidth="1"/>
    <col min="13058" max="13058" width="9.140625" style="16"/>
    <col min="13059" max="13059" width="11.85546875" style="16" customWidth="1"/>
    <col min="13060" max="13060" width="78.140625" style="16" customWidth="1"/>
    <col min="13061" max="13312" width="9.140625" style="16"/>
    <col min="13313" max="13313" width="5.85546875" style="16" customWidth="1"/>
    <col min="13314" max="13314" width="9.140625" style="16"/>
    <col min="13315" max="13315" width="11.85546875" style="16" customWidth="1"/>
    <col min="13316" max="13316" width="78.140625" style="16" customWidth="1"/>
    <col min="13317" max="13568" width="9.140625" style="16"/>
    <col min="13569" max="13569" width="5.85546875" style="16" customWidth="1"/>
    <col min="13570" max="13570" width="9.140625" style="16"/>
    <col min="13571" max="13571" width="11.85546875" style="16" customWidth="1"/>
    <col min="13572" max="13572" width="78.140625" style="16" customWidth="1"/>
    <col min="13573" max="13824" width="9.140625" style="16"/>
    <col min="13825" max="13825" width="5.85546875" style="16" customWidth="1"/>
    <col min="13826" max="13826" width="9.140625" style="16"/>
    <col min="13827" max="13827" width="11.85546875" style="16" customWidth="1"/>
    <col min="13828" max="13828" width="78.140625" style="16" customWidth="1"/>
    <col min="13829" max="14080" width="9.140625" style="16"/>
    <col min="14081" max="14081" width="5.85546875" style="16" customWidth="1"/>
    <col min="14082" max="14082" width="9.140625" style="16"/>
    <col min="14083" max="14083" width="11.85546875" style="16" customWidth="1"/>
    <col min="14084" max="14084" width="78.140625" style="16" customWidth="1"/>
    <col min="14085" max="14336" width="9.140625" style="16"/>
    <col min="14337" max="14337" width="5.85546875" style="16" customWidth="1"/>
    <col min="14338" max="14338" width="9.140625" style="16"/>
    <col min="14339" max="14339" width="11.85546875" style="16" customWidth="1"/>
    <col min="14340" max="14340" width="78.140625" style="16" customWidth="1"/>
    <col min="14341" max="14592" width="9.140625" style="16"/>
    <col min="14593" max="14593" width="5.85546875" style="16" customWidth="1"/>
    <col min="14594" max="14594" width="9.140625" style="16"/>
    <col min="14595" max="14595" width="11.85546875" style="16" customWidth="1"/>
    <col min="14596" max="14596" width="78.140625" style="16" customWidth="1"/>
    <col min="14597" max="14848" width="9.140625" style="16"/>
    <col min="14849" max="14849" width="5.85546875" style="16" customWidth="1"/>
    <col min="14850" max="14850" width="9.140625" style="16"/>
    <col min="14851" max="14851" width="11.85546875" style="16" customWidth="1"/>
    <col min="14852" max="14852" width="78.140625" style="16" customWidth="1"/>
    <col min="14853" max="15104" width="9.140625" style="16"/>
    <col min="15105" max="15105" width="5.85546875" style="16" customWidth="1"/>
    <col min="15106" max="15106" width="9.140625" style="16"/>
    <col min="15107" max="15107" width="11.85546875" style="16" customWidth="1"/>
    <col min="15108" max="15108" width="78.140625" style="16" customWidth="1"/>
    <col min="15109" max="15360" width="9.140625" style="16"/>
    <col min="15361" max="15361" width="5.85546875" style="16" customWidth="1"/>
    <col min="15362" max="15362" width="9.140625" style="16"/>
    <col min="15363" max="15363" width="11.85546875" style="16" customWidth="1"/>
    <col min="15364" max="15364" width="78.140625" style="16" customWidth="1"/>
    <col min="15365" max="15616" width="9.140625" style="16"/>
    <col min="15617" max="15617" width="5.85546875" style="16" customWidth="1"/>
    <col min="15618" max="15618" width="9.140625" style="16"/>
    <col min="15619" max="15619" width="11.85546875" style="16" customWidth="1"/>
    <col min="15620" max="15620" width="78.140625" style="16" customWidth="1"/>
    <col min="15621" max="15872" width="9.140625" style="16"/>
    <col min="15873" max="15873" width="5.85546875" style="16" customWidth="1"/>
    <col min="15874" max="15874" width="9.140625" style="16"/>
    <col min="15875" max="15875" width="11.85546875" style="16" customWidth="1"/>
    <col min="15876" max="15876" width="78.140625" style="16" customWidth="1"/>
    <col min="15877" max="16128" width="9.140625" style="16"/>
    <col min="16129" max="16129" width="5.85546875" style="16" customWidth="1"/>
    <col min="16130" max="16130" width="9.140625" style="16"/>
    <col min="16131" max="16131" width="11.85546875" style="16" customWidth="1"/>
    <col min="16132" max="16132" width="78.140625" style="16" customWidth="1"/>
    <col min="16133" max="16384" width="9.140625" style="16"/>
  </cols>
  <sheetData>
    <row r="1" spans="1:12" ht="21" x14ac:dyDescent="0.35">
      <c r="A1" s="5"/>
      <c r="B1" s="5"/>
      <c r="C1" s="6"/>
      <c r="D1" s="79" t="s">
        <v>17</v>
      </c>
      <c r="E1" s="4"/>
      <c r="F1" s="70"/>
      <c r="G1" s="70"/>
      <c r="H1" s="70"/>
      <c r="J1" s="70"/>
      <c r="K1" s="70"/>
      <c r="L1" s="71"/>
    </row>
    <row r="2" spans="1:12" x14ac:dyDescent="0.2">
      <c r="A2" s="5"/>
      <c r="B2" s="5"/>
      <c r="C2" s="6"/>
      <c r="E2" s="4"/>
      <c r="F2" s="70"/>
      <c r="G2" s="70"/>
      <c r="H2" s="70"/>
      <c r="I2" s="80"/>
      <c r="J2" s="70"/>
      <c r="K2" s="70"/>
      <c r="L2" s="71"/>
    </row>
    <row r="3" spans="1:12" x14ac:dyDescent="0.2">
      <c r="A3" s="5"/>
      <c r="B3" s="5"/>
      <c r="C3" s="26" t="s">
        <v>9</v>
      </c>
      <c r="D3" s="81">
        <f>'a. Instructions'!E3</f>
        <v>0</v>
      </c>
      <c r="G3" s="70"/>
      <c r="H3" s="70"/>
      <c r="J3" s="70"/>
      <c r="K3" s="70"/>
      <c r="L3" s="71"/>
    </row>
    <row r="4" spans="1:12" x14ac:dyDescent="0.2">
      <c r="A4" s="5"/>
      <c r="B4" s="5"/>
      <c r="C4" s="19" t="s">
        <v>55</v>
      </c>
      <c r="D4" s="81">
        <f>'a. Instructions'!E4</f>
        <v>0</v>
      </c>
      <c r="G4" s="70"/>
      <c r="H4" s="70"/>
      <c r="I4" s="70"/>
      <c r="J4" s="70"/>
      <c r="K4" s="70"/>
      <c r="L4" s="71"/>
    </row>
    <row r="5" spans="1:12" x14ac:dyDescent="0.2">
      <c r="A5" s="5"/>
      <c r="B5" s="5"/>
      <c r="C5" s="26" t="s">
        <v>10</v>
      </c>
      <c r="D5" s="81" t="str">
        <f>'a. Instructions'!E5</f>
        <v>July</v>
      </c>
      <c r="G5" s="70"/>
      <c r="H5" s="70"/>
      <c r="I5" s="70"/>
      <c r="J5" s="70"/>
      <c r="K5" s="70"/>
      <c r="L5" s="71"/>
    </row>
    <row r="6" spans="1:12" x14ac:dyDescent="0.2">
      <c r="A6" s="5"/>
      <c r="B6" s="5"/>
      <c r="C6" s="26" t="s">
        <v>11</v>
      </c>
      <c r="D6" s="81">
        <f>'a. Instructions'!E6</f>
        <v>2019</v>
      </c>
      <c r="G6" s="70"/>
      <c r="H6" s="70"/>
      <c r="I6" s="70"/>
      <c r="J6" s="70"/>
      <c r="K6" s="70"/>
      <c r="L6" s="71"/>
    </row>
    <row r="7" spans="1:12" x14ac:dyDescent="0.2">
      <c r="A7" s="5"/>
      <c r="B7" s="5"/>
      <c r="C7" s="6"/>
      <c r="D7" s="82"/>
      <c r="E7" s="4"/>
      <c r="F7" s="70"/>
      <c r="G7" s="70"/>
      <c r="H7" s="70"/>
      <c r="I7" s="70"/>
      <c r="J7" s="70"/>
      <c r="K7" s="70"/>
      <c r="L7" s="71"/>
    </row>
    <row r="8" spans="1:12" s="5" customFormat="1" x14ac:dyDescent="0.2">
      <c r="B8" s="83"/>
      <c r="C8" s="83" t="s">
        <v>23</v>
      </c>
      <c r="D8" s="73" t="s">
        <v>18</v>
      </c>
    </row>
    <row r="9" spans="1:12" x14ac:dyDescent="0.2">
      <c r="A9" s="74" t="s">
        <v>82</v>
      </c>
      <c r="B9" s="75">
        <v>1</v>
      </c>
      <c r="C9" s="74" t="s">
        <v>85</v>
      </c>
      <c r="D9" s="84" t="s">
        <v>193</v>
      </c>
    </row>
    <row r="10" spans="1:12" x14ac:dyDescent="0.2">
      <c r="A10" s="74" t="s">
        <v>83</v>
      </c>
      <c r="B10" s="75">
        <v>2</v>
      </c>
      <c r="C10" s="74" t="s">
        <v>86</v>
      </c>
      <c r="D10" s="84" t="s">
        <v>226</v>
      </c>
    </row>
    <row r="11" spans="1:12" hidden="1" x14ac:dyDescent="0.2">
      <c r="A11" s="74"/>
      <c r="B11" s="75"/>
      <c r="C11" s="74" t="s">
        <v>165</v>
      </c>
      <c r="D11" s="84" t="s">
        <v>166</v>
      </c>
    </row>
    <row r="12" spans="1:12" x14ac:dyDescent="0.2">
      <c r="B12" s="5">
        <v>1</v>
      </c>
      <c r="C12" s="63"/>
      <c r="D12" s="64"/>
    </row>
    <row r="13" spans="1:12" x14ac:dyDescent="0.2">
      <c r="B13" s="5">
        <v>2</v>
      </c>
      <c r="C13" s="63"/>
      <c r="D13" s="64"/>
    </row>
    <row r="14" spans="1:12" x14ac:dyDescent="0.2">
      <c r="B14" s="5">
        <v>3</v>
      </c>
      <c r="C14" s="63"/>
      <c r="D14" s="64"/>
    </row>
    <row r="15" spans="1:12" x14ac:dyDescent="0.2">
      <c r="B15" s="5">
        <v>4</v>
      </c>
      <c r="C15" s="63"/>
      <c r="D15" s="64"/>
    </row>
    <row r="16" spans="1:12" x14ac:dyDescent="0.2">
      <c r="B16" s="5">
        <v>5</v>
      </c>
      <c r="C16" s="63"/>
      <c r="D16" s="64"/>
    </row>
    <row r="17" spans="1:4" x14ac:dyDescent="0.2">
      <c r="B17" s="5">
        <v>6</v>
      </c>
      <c r="C17" s="63"/>
      <c r="D17" s="64"/>
    </row>
    <row r="18" spans="1:4" x14ac:dyDescent="0.2">
      <c r="B18" s="5">
        <v>7</v>
      </c>
      <c r="C18" s="63"/>
      <c r="D18" s="64"/>
    </row>
    <row r="19" spans="1:4" x14ac:dyDescent="0.2">
      <c r="B19" s="78" t="s">
        <v>20</v>
      </c>
    </row>
    <row r="21" spans="1:4" x14ac:dyDescent="0.2">
      <c r="A21" s="19" t="s">
        <v>21</v>
      </c>
    </row>
    <row r="22" spans="1:4" x14ac:dyDescent="0.2">
      <c r="A22" s="16">
        <v>1</v>
      </c>
      <c r="B22" s="16" t="s">
        <v>160</v>
      </c>
    </row>
    <row r="23" spans="1:4" x14ac:dyDescent="0.2">
      <c r="A23" s="16">
        <v>2</v>
      </c>
      <c r="B23" s="16" t="s">
        <v>22</v>
      </c>
    </row>
    <row r="24" spans="1:4" x14ac:dyDescent="0.2">
      <c r="A24" s="170"/>
      <c r="B24" s="170" t="s">
        <v>246</v>
      </c>
    </row>
    <row r="28" spans="1:4" s="85" customFormat="1" x14ac:dyDescent="0.2">
      <c r="D28" s="86"/>
    </row>
    <row r="29" spans="1:4" x14ac:dyDescent="0.2">
      <c r="A29" s="16" t="s">
        <v>121</v>
      </c>
      <c r="C29" s="173" t="s">
        <v>120</v>
      </c>
      <c r="D29" s="174"/>
    </row>
    <row r="30" spans="1:4" x14ac:dyDescent="0.2">
      <c r="C30" s="173" t="s">
        <v>119</v>
      </c>
      <c r="D30" s="174" t="s">
        <v>147</v>
      </c>
    </row>
    <row r="31" spans="1:4" ht="15" x14ac:dyDescent="0.25">
      <c r="C31" s="173"/>
      <c r="D31" s="175" t="s">
        <v>107</v>
      </c>
    </row>
    <row r="32" spans="1:4" ht="15" x14ac:dyDescent="0.25">
      <c r="C32" s="173"/>
      <c r="D32" s="175" t="s">
        <v>108</v>
      </c>
    </row>
    <row r="33" spans="3:4" ht="15" x14ac:dyDescent="0.25">
      <c r="C33" s="173"/>
      <c r="D33" s="175" t="s">
        <v>109</v>
      </c>
    </row>
    <row r="34" spans="3:4" ht="15" x14ac:dyDescent="0.25">
      <c r="C34" s="173"/>
      <c r="D34" s="175" t="s">
        <v>110</v>
      </c>
    </row>
    <row r="35" spans="3:4" ht="15" x14ac:dyDescent="0.25">
      <c r="C35" s="173"/>
      <c r="D35" s="175" t="s">
        <v>106</v>
      </c>
    </row>
    <row r="36" spans="3:4" ht="15" x14ac:dyDescent="0.25">
      <c r="C36" s="173"/>
      <c r="D36" s="175" t="s">
        <v>105</v>
      </c>
    </row>
    <row r="37" spans="3:4" x14ac:dyDescent="0.2">
      <c r="C37" s="173"/>
      <c r="D37" s="174" t="s">
        <v>148</v>
      </c>
    </row>
    <row r="38" spans="3:4" x14ac:dyDescent="0.2">
      <c r="C38" s="173"/>
      <c r="D38" s="174"/>
    </row>
    <row r="39" spans="3:4" x14ac:dyDescent="0.2">
      <c r="C39" s="173"/>
      <c r="D39" s="174"/>
    </row>
    <row r="40" spans="3:4" x14ac:dyDescent="0.2">
      <c r="C40" s="173"/>
      <c r="D40" s="174"/>
    </row>
    <row r="41" spans="3:4" x14ac:dyDescent="0.2">
      <c r="C41" s="173"/>
      <c r="D41" s="174"/>
    </row>
  </sheetData>
  <pageMargins left="0.39370078740157483" right="0.39370078740157483" top="0.39370078740157483" bottom="0.39370078740157483" header="0.19685039370078741" footer="0.19685039370078741"/>
  <pageSetup scale="88" orientation="portrait" r:id="rId1"/>
  <headerFooter>
    <oddFooter>&amp;L2017 PPG COMPETITION&amp;R&amp;A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AC105"/>
  <sheetViews>
    <sheetView showGridLines="0" zoomScaleNormal="100" workbookViewId="0">
      <selection activeCell="O33" sqref="O33"/>
    </sheetView>
  </sheetViews>
  <sheetFormatPr defaultColWidth="8.85546875" defaultRowHeight="15" outlineLevelRow="1" x14ac:dyDescent="0.25"/>
  <cols>
    <col min="1" max="1" width="15.7109375" style="89" customWidth="1"/>
    <col min="2" max="2" width="29" style="91" customWidth="1"/>
    <col min="3" max="3" width="17.28515625" style="89" customWidth="1"/>
    <col min="4" max="4" width="17.7109375" style="89" customWidth="1"/>
    <col min="5" max="5" width="15.7109375" style="89" customWidth="1"/>
    <col min="6" max="6" width="12.85546875" style="89" customWidth="1"/>
    <col min="7" max="7" width="8.85546875" style="52"/>
    <col min="8" max="13" width="11" style="52" customWidth="1"/>
    <col min="14" max="14" width="11.7109375" style="155" customWidth="1"/>
    <col min="15" max="15" width="6.5703125" style="147" customWidth="1"/>
    <col min="16" max="23" width="10.7109375" style="129" customWidth="1"/>
    <col min="24" max="16384" width="8.85546875" style="89"/>
  </cols>
  <sheetData>
    <row r="1" spans="1:29" s="7" customFormat="1" ht="21" x14ac:dyDescent="0.35">
      <c r="A1" s="3"/>
      <c r="B1" s="47"/>
      <c r="C1" s="20" t="s">
        <v>129</v>
      </c>
      <c r="D1" s="18"/>
      <c r="E1" s="11"/>
      <c r="G1" s="51"/>
      <c r="H1" s="51"/>
      <c r="I1" s="53"/>
      <c r="J1" s="51"/>
      <c r="K1" s="51"/>
      <c r="L1" s="51"/>
      <c r="M1" s="51"/>
      <c r="N1" s="3"/>
      <c r="O1" s="147"/>
      <c r="P1" s="16"/>
      <c r="Q1" s="16"/>
      <c r="R1" s="16"/>
      <c r="S1" s="16"/>
      <c r="T1" s="16"/>
      <c r="U1" s="16"/>
      <c r="V1" s="16"/>
      <c r="W1" s="16"/>
    </row>
    <row r="2" spans="1:29" s="7" customFormat="1" x14ac:dyDescent="0.25">
      <c r="A2" s="3"/>
      <c r="B2" s="47"/>
      <c r="D2" s="18"/>
      <c r="E2" s="11"/>
      <c r="F2" s="21"/>
      <c r="G2" s="51"/>
      <c r="H2" s="51"/>
      <c r="I2" s="53"/>
      <c r="J2" s="51"/>
      <c r="K2" s="51"/>
      <c r="L2" s="51"/>
      <c r="M2" s="51"/>
      <c r="N2" s="3"/>
      <c r="O2" s="147"/>
      <c r="P2" s="16"/>
      <c r="Q2" s="16"/>
      <c r="R2" s="16"/>
      <c r="S2" s="16"/>
      <c r="T2" s="16"/>
      <c r="U2" s="16"/>
      <c r="V2" s="16"/>
      <c r="W2" s="16"/>
    </row>
    <row r="3" spans="1:29" s="7" customFormat="1" x14ac:dyDescent="0.25">
      <c r="A3" s="3"/>
      <c r="B3" s="48" t="s">
        <v>9</v>
      </c>
      <c r="C3" s="14">
        <f>'a. Instructions'!E3</f>
        <v>0</v>
      </c>
      <c r="D3" s="14"/>
      <c r="E3" s="14"/>
      <c r="F3" s="14"/>
      <c r="G3" s="54"/>
      <c r="H3" s="51"/>
      <c r="I3" s="53"/>
      <c r="J3" s="51"/>
      <c r="K3" s="51"/>
      <c r="L3" s="51"/>
      <c r="M3" s="51"/>
      <c r="N3" s="3"/>
      <c r="O3" s="147"/>
      <c r="P3" s="16"/>
      <c r="Q3" s="16"/>
      <c r="R3" s="16"/>
      <c r="S3" s="16"/>
      <c r="T3" s="16"/>
      <c r="U3" s="16"/>
      <c r="V3" s="16"/>
      <c r="W3" s="16"/>
    </row>
    <row r="4" spans="1:29" s="7" customFormat="1" x14ac:dyDescent="0.25">
      <c r="A4" s="3"/>
      <c r="B4" s="48" t="s">
        <v>55</v>
      </c>
      <c r="C4" s="14">
        <f>'a. Instructions'!E4</f>
        <v>0</v>
      </c>
      <c r="D4" s="55"/>
      <c r="E4" s="55"/>
      <c r="F4" s="55"/>
      <c r="G4" s="56"/>
      <c r="H4" s="51"/>
      <c r="I4" s="53"/>
      <c r="J4" s="51"/>
      <c r="K4" s="51"/>
      <c r="L4" s="51"/>
      <c r="M4" s="51"/>
      <c r="N4" s="3"/>
      <c r="O4" s="147"/>
      <c r="P4" s="16"/>
      <c r="Q4" s="16"/>
      <c r="R4" s="16"/>
      <c r="S4" s="16"/>
      <c r="T4" s="16"/>
      <c r="U4" s="16"/>
      <c r="V4" s="16"/>
      <c r="W4" s="16"/>
    </row>
    <row r="5" spans="1:29" s="7" customFormat="1" x14ac:dyDescent="0.25">
      <c r="A5" s="3"/>
      <c r="B5" s="48" t="s">
        <v>10</v>
      </c>
      <c r="C5" s="14" t="str">
        <f>'a. Instructions'!E5</f>
        <v>July</v>
      </c>
      <c r="E5" s="11"/>
      <c r="F5" s="11"/>
      <c r="G5" s="51"/>
      <c r="H5" s="51"/>
      <c r="I5" s="53"/>
      <c r="J5" s="51"/>
      <c r="K5" s="51"/>
      <c r="L5" s="51"/>
      <c r="M5" s="51"/>
      <c r="N5" s="3"/>
      <c r="O5" s="147"/>
      <c r="P5" s="16"/>
      <c r="Q5" s="16"/>
      <c r="R5" s="16"/>
      <c r="S5" s="16"/>
      <c r="T5" s="16"/>
      <c r="U5" s="16"/>
      <c r="V5" s="16"/>
      <c r="W5" s="16"/>
    </row>
    <row r="6" spans="1:29" s="7" customFormat="1" x14ac:dyDescent="0.25">
      <c r="A6" s="3"/>
      <c r="B6" s="48" t="s">
        <v>11</v>
      </c>
      <c r="C6" s="14">
        <f>'a. Instructions'!E6</f>
        <v>2019</v>
      </c>
      <c r="E6" s="11"/>
      <c r="F6" s="11"/>
      <c r="G6" s="51"/>
      <c r="H6" s="51"/>
      <c r="I6" s="53"/>
      <c r="J6" s="51"/>
      <c r="K6" s="51"/>
      <c r="L6" s="51"/>
      <c r="M6" s="51"/>
      <c r="N6" s="3"/>
      <c r="O6" s="147"/>
      <c r="P6" s="16"/>
      <c r="Q6" s="16"/>
      <c r="R6" s="16"/>
      <c r="S6" s="16"/>
      <c r="T6" s="16"/>
      <c r="U6" s="16"/>
      <c r="V6" s="16"/>
      <c r="W6" s="16"/>
    </row>
    <row r="9" spans="1:29" ht="15.75" x14ac:dyDescent="0.25">
      <c r="A9" s="90"/>
      <c r="B9" s="92" t="s">
        <v>94</v>
      </c>
    </row>
    <row r="10" spans="1:29" outlineLevel="1" x14ac:dyDescent="0.25">
      <c r="A10" s="5">
        <v>1</v>
      </c>
      <c r="B10" s="26" t="s">
        <v>87</v>
      </c>
    </row>
    <row r="11" spans="1:29" s="87" customFormat="1" outlineLevel="1" x14ac:dyDescent="0.25">
      <c r="A11" s="5">
        <v>2</v>
      </c>
      <c r="B11" s="176" t="s">
        <v>194</v>
      </c>
      <c r="G11" s="88"/>
      <c r="H11" s="88"/>
      <c r="I11" s="88"/>
      <c r="J11" s="88"/>
      <c r="K11" s="88"/>
      <c r="L11" s="88"/>
      <c r="M11" s="88"/>
      <c r="N11" s="156"/>
      <c r="O11" s="148"/>
      <c r="V11" s="134"/>
      <c r="W11" s="134"/>
    </row>
    <row r="12" spans="1:29" outlineLevel="1" x14ac:dyDescent="0.25">
      <c r="A12" s="5">
        <v>3</v>
      </c>
      <c r="B12" s="6" t="s">
        <v>88</v>
      </c>
    </row>
    <row r="13" spans="1:29" outlineLevel="1" x14ac:dyDescent="0.25">
      <c r="A13" s="5">
        <v>4</v>
      </c>
      <c r="B13" s="6" t="s">
        <v>196</v>
      </c>
    </row>
    <row r="14" spans="1:29" outlineLevel="1" x14ac:dyDescent="0.25">
      <c r="A14" s="5">
        <v>5</v>
      </c>
      <c r="B14" s="6" t="s">
        <v>164</v>
      </c>
    </row>
    <row r="15" spans="1:29" outlineLevel="1" x14ac:dyDescent="0.25">
      <c r="A15" s="5">
        <v>6</v>
      </c>
      <c r="B15" s="6" t="s">
        <v>163</v>
      </c>
      <c r="Y15" s="127" t="s">
        <v>135</v>
      </c>
      <c r="Z15" s="127"/>
      <c r="AA15" s="127"/>
      <c r="AB15" s="153" t="s">
        <v>136</v>
      </c>
      <c r="AC15" s="129"/>
    </row>
    <row r="16" spans="1:29" outlineLevel="1" x14ac:dyDescent="0.25">
      <c r="A16" s="5">
        <v>7</v>
      </c>
      <c r="B16" s="6" t="s">
        <v>162</v>
      </c>
      <c r="Y16" s="130" t="s">
        <v>137</v>
      </c>
      <c r="Z16" s="130" t="s">
        <v>138</v>
      </c>
      <c r="AA16" s="130" t="s">
        <v>139</v>
      </c>
      <c r="AB16" s="131"/>
      <c r="AC16" s="129"/>
    </row>
    <row r="17" spans="1:29" outlineLevel="1" x14ac:dyDescent="0.25">
      <c r="A17" s="5">
        <v>8</v>
      </c>
      <c r="B17" s="6" t="s">
        <v>89</v>
      </c>
      <c r="Y17" s="128">
        <v>1</v>
      </c>
      <c r="Z17" s="132">
        <f>3/12</f>
        <v>0.25</v>
      </c>
      <c r="AA17" s="132">
        <f t="shared" ref="AA17:AA28" si="0">1-Z17</f>
        <v>0.75</v>
      </c>
      <c r="AB17" s="133"/>
      <c r="AC17" s="134"/>
    </row>
    <row r="18" spans="1:29" outlineLevel="1" x14ac:dyDescent="0.25">
      <c r="A18" s="5">
        <v>9</v>
      </c>
      <c r="B18" s="6" t="s">
        <v>90</v>
      </c>
      <c r="Y18" s="128">
        <v>2</v>
      </c>
      <c r="Z18" s="132">
        <f>2/12</f>
        <v>0.16666666666666666</v>
      </c>
      <c r="AA18" s="132">
        <f t="shared" si="0"/>
        <v>0.83333333333333337</v>
      </c>
      <c r="AB18" s="135"/>
      <c r="AC18" s="129"/>
    </row>
    <row r="19" spans="1:29" outlineLevel="1" x14ac:dyDescent="0.25">
      <c r="A19" s="5">
        <v>10</v>
      </c>
      <c r="B19" s="6" t="s">
        <v>91</v>
      </c>
      <c r="Y19" s="128">
        <v>3</v>
      </c>
      <c r="Z19" s="132">
        <f>1/12</f>
        <v>8.3333333333333329E-2</v>
      </c>
      <c r="AA19" s="132">
        <f t="shared" si="0"/>
        <v>0.91666666666666663</v>
      </c>
      <c r="AB19" s="135"/>
      <c r="AC19" s="129"/>
    </row>
    <row r="20" spans="1:29" outlineLevel="1" x14ac:dyDescent="0.25">
      <c r="A20" s="5">
        <v>11</v>
      </c>
      <c r="B20" s="6" t="s">
        <v>92</v>
      </c>
      <c r="Y20" s="128">
        <v>4</v>
      </c>
      <c r="Z20" s="132">
        <v>1</v>
      </c>
      <c r="AA20" s="132">
        <f>1-Z20</f>
        <v>0</v>
      </c>
      <c r="AB20" s="136"/>
      <c r="AC20" s="129"/>
    </row>
    <row r="21" spans="1:29" outlineLevel="1" x14ac:dyDescent="0.25">
      <c r="A21" s="5">
        <v>12</v>
      </c>
      <c r="B21" s="6" t="s">
        <v>93</v>
      </c>
      <c r="Y21" s="128">
        <v>5</v>
      </c>
      <c r="Z21" s="132">
        <f>11/12</f>
        <v>0.91666666666666663</v>
      </c>
      <c r="AA21" s="132">
        <f t="shared" si="0"/>
        <v>8.333333333333337E-2</v>
      </c>
      <c r="AB21" s="131"/>
      <c r="AC21" s="129"/>
    </row>
    <row r="22" spans="1:29" outlineLevel="1" x14ac:dyDescent="0.25">
      <c r="A22" s="5">
        <v>13</v>
      </c>
      <c r="B22" s="6" t="s">
        <v>247</v>
      </c>
      <c r="Y22" s="128">
        <v>6</v>
      </c>
      <c r="Z22" s="132">
        <f>10/12</f>
        <v>0.83333333333333337</v>
      </c>
      <c r="AA22" s="132">
        <f t="shared" si="0"/>
        <v>0.16666666666666663</v>
      </c>
      <c r="AB22" s="131"/>
      <c r="AC22" s="129"/>
    </row>
    <row r="23" spans="1:29" outlineLevel="1" x14ac:dyDescent="0.25">
      <c r="A23" s="5">
        <v>14</v>
      </c>
      <c r="B23" s="6" t="s">
        <v>227</v>
      </c>
      <c r="Y23" s="128">
        <v>7</v>
      </c>
      <c r="Z23" s="132">
        <f>9/12</f>
        <v>0.75</v>
      </c>
      <c r="AA23" s="132">
        <f t="shared" si="0"/>
        <v>0.25</v>
      </c>
      <c r="AB23" s="137"/>
      <c r="AC23" s="129"/>
    </row>
    <row r="24" spans="1:29" outlineLevel="1" x14ac:dyDescent="0.25">
      <c r="A24" s="5"/>
      <c r="B24" s="6" t="s">
        <v>228</v>
      </c>
      <c r="Y24" s="128"/>
      <c r="Z24" s="132"/>
      <c r="AA24" s="132"/>
      <c r="AB24" s="137"/>
      <c r="AC24" s="129"/>
    </row>
    <row r="25" spans="1:29" outlineLevel="1" x14ac:dyDescent="0.25">
      <c r="A25" s="180" t="s">
        <v>197</v>
      </c>
      <c r="Y25" s="128">
        <v>8</v>
      </c>
      <c r="Z25" s="132">
        <f>8/12</f>
        <v>0.66666666666666663</v>
      </c>
      <c r="AA25" s="132">
        <f t="shared" si="0"/>
        <v>0.33333333333333337</v>
      </c>
      <c r="AB25" s="131"/>
      <c r="AC25" s="129"/>
    </row>
    <row r="26" spans="1:29" s="96" customFormat="1" ht="22.5" customHeight="1" outlineLevel="1" x14ac:dyDescent="0.25">
      <c r="A26" s="93" t="s">
        <v>104</v>
      </c>
      <c r="B26" s="93" t="s">
        <v>18</v>
      </c>
      <c r="C26" s="93" t="s">
        <v>95</v>
      </c>
      <c r="D26" s="93" t="s">
        <v>111</v>
      </c>
      <c r="E26" s="93" t="s">
        <v>118</v>
      </c>
      <c r="F26" s="93" t="s">
        <v>115</v>
      </c>
      <c r="G26" s="94" t="s">
        <v>96</v>
      </c>
      <c r="H26" s="94" t="s">
        <v>113</v>
      </c>
      <c r="I26" s="94" t="s">
        <v>97</v>
      </c>
      <c r="J26" s="94" t="s">
        <v>98</v>
      </c>
      <c r="K26" s="94" t="s">
        <v>99</v>
      </c>
      <c r="L26" s="94" t="s">
        <v>232</v>
      </c>
      <c r="M26" s="94" t="s">
        <v>100</v>
      </c>
      <c r="N26" s="93" t="s">
        <v>116</v>
      </c>
      <c r="O26" s="149"/>
      <c r="P26" s="19" t="s">
        <v>150</v>
      </c>
      <c r="Q26" s="16"/>
      <c r="R26" s="16"/>
      <c r="S26" s="16"/>
      <c r="T26" s="16"/>
      <c r="U26" s="16"/>
      <c r="V26" s="16"/>
      <c r="W26" s="138"/>
      <c r="Y26" s="128">
        <v>9</v>
      </c>
      <c r="Z26" s="132">
        <f>7/12</f>
        <v>0.58333333333333337</v>
      </c>
      <c r="AA26" s="132">
        <f t="shared" si="0"/>
        <v>0.41666666666666663</v>
      </c>
      <c r="AB26" s="131"/>
      <c r="AC26" s="129"/>
    </row>
    <row r="27" spans="1:29" s="101" customFormat="1" outlineLevel="1" x14ac:dyDescent="0.25">
      <c r="A27" s="97" t="s">
        <v>85</v>
      </c>
      <c r="B27" s="98" t="s">
        <v>225</v>
      </c>
      <c r="C27" s="99" t="s">
        <v>107</v>
      </c>
      <c r="D27" s="99" t="s">
        <v>140</v>
      </c>
      <c r="E27" s="99" t="s">
        <v>174</v>
      </c>
      <c r="F27" s="99" t="s">
        <v>13</v>
      </c>
      <c r="G27" s="100">
        <v>1</v>
      </c>
      <c r="H27" s="100">
        <v>50000</v>
      </c>
      <c r="I27" s="100">
        <v>50000</v>
      </c>
      <c r="J27" s="100">
        <v>50000</v>
      </c>
      <c r="K27" s="100">
        <v>50000</v>
      </c>
      <c r="L27" s="100">
        <v>50000</v>
      </c>
      <c r="M27" s="100">
        <f>SUM(I27:L27)</f>
        <v>200000</v>
      </c>
      <c r="N27" s="154" t="s">
        <v>117</v>
      </c>
      <c r="O27" s="149"/>
      <c r="P27" s="19" t="s">
        <v>151</v>
      </c>
      <c r="Q27" s="16"/>
      <c r="R27" s="16"/>
      <c r="S27" s="16"/>
      <c r="T27" s="16"/>
      <c r="U27" s="16"/>
      <c r="V27" s="16"/>
      <c r="W27" s="138"/>
      <c r="Y27" s="128">
        <v>10</v>
      </c>
      <c r="Z27" s="132">
        <f>6/12</f>
        <v>0.5</v>
      </c>
      <c r="AA27" s="132">
        <f t="shared" si="0"/>
        <v>0.5</v>
      </c>
      <c r="AB27" s="131"/>
      <c r="AC27" s="129"/>
    </row>
    <row r="28" spans="1:29" s="101" customFormat="1" outlineLevel="1" x14ac:dyDescent="0.25">
      <c r="A28" s="97" t="s">
        <v>86</v>
      </c>
      <c r="B28" s="98" t="s">
        <v>224</v>
      </c>
      <c r="C28" s="99" t="s">
        <v>122</v>
      </c>
      <c r="D28" s="99" t="s">
        <v>19</v>
      </c>
      <c r="E28" s="99" t="s">
        <v>177</v>
      </c>
      <c r="F28" s="99" t="s">
        <v>123</v>
      </c>
      <c r="G28" s="100">
        <v>1</v>
      </c>
      <c r="H28" s="100">
        <v>20000</v>
      </c>
      <c r="I28" s="100">
        <v>20000</v>
      </c>
      <c r="J28" s="100">
        <v>20000</v>
      </c>
      <c r="K28" s="100">
        <v>20000</v>
      </c>
      <c r="L28" s="100">
        <v>20000</v>
      </c>
      <c r="M28" s="100">
        <f>SUM(I28:L28)</f>
        <v>80000</v>
      </c>
      <c r="N28" s="154" t="s">
        <v>124</v>
      </c>
      <c r="O28" s="149"/>
      <c r="P28" s="16"/>
      <c r="Q28" s="16"/>
      <c r="R28" s="16"/>
      <c r="S28" s="16"/>
      <c r="T28" s="67" t="s">
        <v>153</v>
      </c>
      <c r="U28" s="139">
        <f>HLOOKUP(Q29,Z17:Z29,Q29)</f>
        <v>0.75</v>
      </c>
      <c r="W28" s="138"/>
      <c r="Y28" s="128">
        <v>11</v>
      </c>
      <c r="Z28" s="132">
        <f>5/12</f>
        <v>0.41666666666666669</v>
      </c>
      <c r="AA28" s="132">
        <f t="shared" si="0"/>
        <v>0.58333333333333326</v>
      </c>
      <c r="AB28" s="135"/>
      <c r="AC28" s="129"/>
    </row>
    <row r="29" spans="1:29" s="101" customFormat="1" outlineLevel="1" x14ac:dyDescent="0.25">
      <c r="A29" s="97" t="s">
        <v>134</v>
      </c>
      <c r="B29" s="98" t="s">
        <v>223</v>
      </c>
      <c r="C29" s="99" t="s">
        <v>105</v>
      </c>
      <c r="D29" s="99" t="s">
        <v>125</v>
      </c>
      <c r="E29" s="99" t="s">
        <v>175</v>
      </c>
      <c r="F29" s="99" t="s">
        <v>112</v>
      </c>
      <c r="G29" s="100">
        <v>1</v>
      </c>
      <c r="H29" s="100">
        <v>5000</v>
      </c>
      <c r="I29" s="100">
        <v>1000</v>
      </c>
      <c r="J29" s="100">
        <v>1000</v>
      </c>
      <c r="K29" s="100">
        <v>1000</v>
      </c>
      <c r="L29" s="100">
        <v>1000</v>
      </c>
      <c r="M29" s="100">
        <f>SUM(I29:L29)</f>
        <v>4000</v>
      </c>
      <c r="N29" s="154" t="s">
        <v>126</v>
      </c>
      <c r="O29" s="149"/>
      <c r="P29" s="67" t="s">
        <v>152</v>
      </c>
      <c r="Q29" s="205">
        <f>MONTH(DATEVALUE(C5&amp;" 1"))</f>
        <v>7</v>
      </c>
      <c r="R29" s="205"/>
      <c r="S29" s="16"/>
      <c r="T29" s="67" t="s">
        <v>154</v>
      </c>
      <c r="U29" s="139">
        <f>HLOOKUP(Q29,AA17:AA29,Q29)</f>
        <v>0.25</v>
      </c>
      <c r="W29" s="138"/>
      <c r="Y29" s="128">
        <v>12</v>
      </c>
      <c r="Z29" s="132">
        <f>4/12</f>
        <v>0.33333333333333331</v>
      </c>
      <c r="AA29" s="132">
        <f>1-Z29</f>
        <v>0.66666666666666674</v>
      </c>
      <c r="AB29" s="135"/>
      <c r="AC29" s="129"/>
    </row>
    <row r="30" spans="1:29" s="105" customFormat="1" ht="12.75" outlineLevel="1" x14ac:dyDescent="0.2">
      <c r="A30" s="102"/>
      <c r="B30" s="103"/>
      <c r="C30" s="104"/>
      <c r="D30" s="104"/>
      <c r="E30" s="104"/>
      <c r="G30" s="106"/>
      <c r="H30" s="106"/>
      <c r="I30" s="106"/>
      <c r="J30" s="106"/>
      <c r="K30" s="106"/>
      <c r="L30" s="106"/>
      <c r="M30" s="106"/>
      <c r="N30" s="157"/>
      <c r="O30" s="150"/>
      <c r="P30" s="16"/>
      <c r="Q30" s="16"/>
      <c r="R30" s="16"/>
      <c r="S30" s="16"/>
      <c r="T30" s="140"/>
      <c r="U30" s="140"/>
      <c r="V30" s="140"/>
      <c r="W30" s="141"/>
    </row>
    <row r="31" spans="1:29" s="110" customFormat="1" ht="25.5" x14ac:dyDescent="0.25">
      <c r="A31" s="228" t="s">
        <v>104</v>
      </c>
      <c r="B31" s="108" t="s">
        <v>18</v>
      </c>
      <c r="C31" s="108" t="s">
        <v>95</v>
      </c>
      <c r="D31" s="108" t="s">
        <v>111</v>
      </c>
      <c r="E31" s="108" t="s">
        <v>146</v>
      </c>
      <c r="F31" s="108" t="s">
        <v>161</v>
      </c>
      <c r="G31" s="109" t="s">
        <v>96</v>
      </c>
      <c r="H31" s="109" t="s">
        <v>113</v>
      </c>
      <c r="I31" s="109" t="s">
        <v>97</v>
      </c>
      <c r="J31" s="109" t="s">
        <v>98</v>
      </c>
      <c r="K31" s="109" t="s">
        <v>99</v>
      </c>
      <c r="L31" s="109" t="s">
        <v>232</v>
      </c>
      <c r="M31" s="109" t="s">
        <v>100</v>
      </c>
      <c r="N31" s="108" t="s">
        <v>116</v>
      </c>
      <c r="O31" s="146" t="s">
        <v>167</v>
      </c>
      <c r="P31" s="142" t="s">
        <v>101</v>
      </c>
      <c r="Q31" s="142" t="s">
        <v>102</v>
      </c>
      <c r="R31" s="142" t="s">
        <v>233</v>
      </c>
      <c r="S31" s="142" t="s">
        <v>234</v>
      </c>
      <c r="T31" s="142" t="s">
        <v>244</v>
      </c>
      <c r="U31" s="142" t="s">
        <v>103</v>
      </c>
    </row>
    <row r="32" spans="1:29" s="95" customFormat="1" ht="12.75" outlineLevel="1" x14ac:dyDescent="0.2">
      <c r="A32" s="164" t="s">
        <v>165</v>
      </c>
      <c r="B32" s="165" t="s">
        <v>166</v>
      </c>
      <c r="C32" s="107"/>
      <c r="D32" s="107"/>
      <c r="E32" s="107"/>
      <c r="F32" s="107"/>
      <c r="G32" s="111"/>
      <c r="H32" s="111"/>
      <c r="I32" s="111"/>
      <c r="J32" s="111"/>
      <c r="K32" s="111"/>
      <c r="L32" s="111"/>
      <c r="M32" s="112"/>
      <c r="N32" s="158"/>
      <c r="O32" s="151"/>
      <c r="P32" s="141"/>
      <c r="Q32" s="141"/>
      <c r="R32" s="141"/>
      <c r="S32" s="138"/>
      <c r="T32" s="138"/>
      <c r="U32" s="138"/>
    </row>
    <row r="33" spans="1:27" s="95" customFormat="1" ht="12.75" outlineLevel="1" x14ac:dyDescent="0.2">
      <c r="A33" s="177" t="str">
        <f>$A$32</f>
        <v>Select Activity</v>
      </c>
      <c r="B33" s="224" t="str">
        <f>$B$32</f>
        <v>Select Title</v>
      </c>
      <c r="C33" s="118"/>
      <c r="D33" s="119"/>
      <c r="E33" s="118"/>
      <c r="F33" s="118"/>
      <c r="G33" s="120"/>
      <c r="H33" s="120"/>
      <c r="I33" s="120"/>
      <c r="J33" s="120"/>
      <c r="K33" s="120"/>
      <c r="L33" s="120"/>
      <c r="M33" s="231">
        <f t="shared" ref="M33:M39" si="1">SUM(I33:L33)</f>
        <v>0</v>
      </c>
      <c r="N33" s="159"/>
      <c r="O33" s="149"/>
      <c r="P33" s="185">
        <f t="shared" ref="P33:P39" si="2">I33*$U$28</f>
        <v>0</v>
      </c>
      <c r="Q33" s="186">
        <f>(I33*$U$29)+(J33*$U$28)</f>
        <v>0</v>
      </c>
      <c r="R33" s="186">
        <f t="shared" ref="Q33:R39" si="3">(J33*$U$29)+(K33*$U$28)</f>
        <v>0</v>
      </c>
      <c r="S33" s="186">
        <f>(K33*$U$29)+($L33*$U$28)</f>
        <v>0</v>
      </c>
      <c r="T33" s="186">
        <f t="shared" ref="T33:T39" si="4">(L33*$U$29)</f>
        <v>0</v>
      </c>
      <c r="U33" s="187">
        <f t="shared" ref="U33:U39" si="5">SUM(P33:T33)</f>
        <v>0</v>
      </c>
    </row>
    <row r="34" spans="1:27" s="95" customFormat="1" ht="12.75" outlineLevel="1" x14ac:dyDescent="0.2">
      <c r="A34" s="178" t="str">
        <f t="shared" ref="A34:A39" si="6">$A$32</f>
        <v>Select Activity</v>
      </c>
      <c r="B34" s="225" t="str">
        <f t="shared" ref="B34:B39" si="7">$B$32</f>
        <v>Select Title</v>
      </c>
      <c r="C34" s="121"/>
      <c r="D34" s="122"/>
      <c r="E34" s="121"/>
      <c r="F34" s="121"/>
      <c r="G34" s="123"/>
      <c r="H34" s="123"/>
      <c r="I34" s="123"/>
      <c r="J34" s="123"/>
      <c r="K34" s="123"/>
      <c r="L34" s="123"/>
      <c r="M34" s="232">
        <f t="shared" si="1"/>
        <v>0</v>
      </c>
      <c r="N34" s="160"/>
      <c r="O34" s="149"/>
      <c r="P34" s="188">
        <f>I34*$U$28</f>
        <v>0</v>
      </c>
      <c r="Q34" s="189">
        <f t="shared" si="3"/>
        <v>0</v>
      </c>
      <c r="R34" s="189">
        <f>(J34*$U$29)+(K34*$U$28)</f>
        <v>0</v>
      </c>
      <c r="S34" s="189">
        <f t="shared" ref="S34:S39" si="8">(K34*$U$29)+($L34*$U$28)</f>
        <v>0</v>
      </c>
      <c r="T34" s="189">
        <f t="shared" si="4"/>
        <v>0</v>
      </c>
      <c r="U34" s="190">
        <f t="shared" si="5"/>
        <v>0</v>
      </c>
    </row>
    <row r="35" spans="1:27" s="95" customFormat="1" ht="12.75" outlineLevel="1" x14ac:dyDescent="0.2">
      <c r="A35" s="178" t="str">
        <f t="shared" si="6"/>
        <v>Select Activity</v>
      </c>
      <c r="B35" s="225" t="str">
        <f t="shared" si="7"/>
        <v>Select Title</v>
      </c>
      <c r="C35" s="121"/>
      <c r="D35" s="122"/>
      <c r="E35" s="121"/>
      <c r="F35" s="121"/>
      <c r="G35" s="123"/>
      <c r="H35" s="123"/>
      <c r="I35" s="123"/>
      <c r="J35" s="123"/>
      <c r="K35" s="123"/>
      <c r="L35" s="123"/>
      <c r="M35" s="232">
        <f t="shared" si="1"/>
        <v>0</v>
      </c>
      <c r="N35" s="160"/>
      <c r="O35" s="149"/>
      <c r="P35" s="188">
        <f t="shared" si="2"/>
        <v>0</v>
      </c>
      <c r="Q35" s="189">
        <f t="shared" si="3"/>
        <v>0</v>
      </c>
      <c r="R35" s="189">
        <f t="shared" si="3"/>
        <v>0</v>
      </c>
      <c r="S35" s="189">
        <f t="shared" si="8"/>
        <v>0</v>
      </c>
      <c r="T35" s="189">
        <f t="shared" si="4"/>
        <v>0</v>
      </c>
      <c r="U35" s="190">
        <f t="shared" si="5"/>
        <v>0</v>
      </c>
    </row>
    <row r="36" spans="1:27" s="95" customFormat="1" ht="12.75" outlineLevel="1" x14ac:dyDescent="0.2">
      <c r="A36" s="178" t="str">
        <f t="shared" si="6"/>
        <v>Select Activity</v>
      </c>
      <c r="B36" s="225" t="str">
        <f t="shared" si="7"/>
        <v>Select Title</v>
      </c>
      <c r="C36" s="121"/>
      <c r="D36" s="122"/>
      <c r="E36" s="121"/>
      <c r="F36" s="121"/>
      <c r="G36" s="123"/>
      <c r="H36" s="123"/>
      <c r="I36" s="123"/>
      <c r="J36" s="123"/>
      <c r="K36" s="123"/>
      <c r="L36" s="123"/>
      <c r="M36" s="232">
        <f t="shared" si="1"/>
        <v>0</v>
      </c>
      <c r="N36" s="160"/>
      <c r="O36" s="149"/>
      <c r="P36" s="188">
        <f t="shared" si="2"/>
        <v>0</v>
      </c>
      <c r="Q36" s="189">
        <f t="shared" si="3"/>
        <v>0</v>
      </c>
      <c r="R36" s="189">
        <f t="shared" si="3"/>
        <v>0</v>
      </c>
      <c r="S36" s="189">
        <f t="shared" si="8"/>
        <v>0</v>
      </c>
      <c r="T36" s="189">
        <f t="shared" si="4"/>
        <v>0</v>
      </c>
      <c r="U36" s="190">
        <f t="shared" si="5"/>
        <v>0</v>
      </c>
    </row>
    <row r="37" spans="1:27" s="95" customFormat="1" ht="12.75" outlineLevel="1" x14ac:dyDescent="0.2">
      <c r="A37" s="178" t="str">
        <f t="shared" si="6"/>
        <v>Select Activity</v>
      </c>
      <c r="B37" s="225" t="str">
        <f t="shared" si="7"/>
        <v>Select Title</v>
      </c>
      <c r="C37" s="121"/>
      <c r="D37" s="122"/>
      <c r="E37" s="121"/>
      <c r="F37" s="121"/>
      <c r="G37" s="123"/>
      <c r="H37" s="123"/>
      <c r="I37" s="123"/>
      <c r="J37" s="123"/>
      <c r="K37" s="123"/>
      <c r="L37" s="123"/>
      <c r="M37" s="232">
        <f t="shared" si="1"/>
        <v>0</v>
      </c>
      <c r="N37" s="160"/>
      <c r="O37" s="149"/>
      <c r="P37" s="188">
        <f t="shared" si="2"/>
        <v>0</v>
      </c>
      <c r="Q37" s="189">
        <f t="shared" si="3"/>
        <v>0</v>
      </c>
      <c r="R37" s="189">
        <f t="shared" si="3"/>
        <v>0</v>
      </c>
      <c r="S37" s="189">
        <f t="shared" si="8"/>
        <v>0</v>
      </c>
      <c r="T37" s="189">
        <f t="shared" si="4"/>
        <v>0</v>
      </c>
      <c r="U37" s="190">
        <f t="shared" si="5"/>
        <v>0</v>
      </c>
    </row>
    <row r="38" spans="1:27" s="95" customFormat="1" ht="12.75" outlineLevel="1" x14ac:dyDescent="0.2">
      <c r="A38" s="178" t="str">
        <f t="shared" si="6"/>
        <v>Select Activity</v>
      </c>
      <c r="B38" s="225" t="str">
        <f t="shared" si="7"/>
        <v>Select Title</v>
      </c>
      <c r="C38" s="121"/>
      <c r="D38" s="122"/>
      <c r="E38" s="121"/>
      <c r="F38" s="121"/>
      <c r="G38" s="123"/>
      <c r="H38" s="123"/>
      <c r="I38" s="123"/>
      <c r="J38" s="123"/>
      <c r="K38" s="123"/>
      <c r="L38" s="123"/>
      <c r="M38" s="232">
        <f t="shared" si="1"/>
        <v>0</v>
      </c>
      <c r="N38" s="160"/>
      <c r="O38" s="149"/>
      <c r="P38" s="188">
        <f t="shared" si="2"/>
        <v>0</v>
      </c>
      <c r="Q38" s="189">
        <f t="shared" si="3"/>
        <v>0</v>
      </c>
      <c r="R38" s="189">
        <f t="shared" si="3"/>
        <v>0</v>
      </c>
      <c r="S38" s="189">
        <f t="shared" si="8"/>
        <v>0</v>
      </c>
      <c r="T38" s="189">
        <f t="shared" si="4"/>
        <v>0</v>
      </c>
      <c r="U38" s="190">
        <f t="shared" si="5"/>
        <v>0</v>
      </c>
    </row>
    <row r="39" spans="1:27" s="95" customFormat="1" ht="12.75" outlineLevel="1" x14ac:dyDescent="0.2">
      <c r="A39" s="179" t="str">
        <f t="shared" si="6"/>
        <v>Select Activity</v>
      </c>
      <c r="B39" s="226" t="str">
        <f t="shared" si="7"/>
        <v>Select Title</v>
      </c>
      <c r="C39" s="124"/>
      <c r="D39" s="125"/>
      <c r="E39" s="124"/>
      <c r="F39" s="124"/>
      <c r="G39" s="126"/>
      <c r="H39" s="126"/>
      <c r="I39" s="126"/>
      <c r="J39" s="126"/>
      <c r="K39" s="126"/>
      <c r="L39" s="126"/>
      <c r="M39" s="233">
        <f t="shared" si="1"/>
        <v>0</v>
      </c>
      <c r="N39" s="161"/>
      <c r="O39" s="149"/>
      <c r="P39" s="191">
        <f t="shared" si="2"/>
        <v>0</v>
      </c>
      <c r="Q39" s="192">
        <f t="shared" si="3"/>
        <v>0</v>
      </c>
      <c r="R39" s="192">
        <f t="shared" si="3"/>
        <v>0</v>
      </c>
      <c r="S39" s="192">
        <f t="shared" si="8"/>
        <v>0</v>
      </c>
      <c r="T39" s="192">
        <f t="shared" si="4"/>
        <v>0</v>
      </c>
      <c r="U39" s="193">
        <f t="shared" si="5"/>
        <v>0</v>
      </c>
    </row>
    <row r="40" spans="1:27" s="113" customFormat="1" x14ac:dyDescent="0.25">
      <c r="A40" s="143" t="str">
        <f t="shared" ref="A40" si="9">$A$32</f>
        <v>Select Activity</v>
      </c>
      <c r="B40" s="144" t="str">
        <f>$B$32</f>
        <v>Select Title</v>
      </c>
      <c r="C40" s="145"/>
      <c r="D40" s="145"/>
      <c r="E40" s="145"/>
      <c r="F40" s="143" t="s">
        <v>127</v>
      </c>
      <c r="G40" s="114">
        <f>SUM(G33:G39)</f>
        <v>0</v>
      </c>
      <c r="H40" s="114">
        <f>SUM(H33:H39)</f>
        <v>0</v>
      </c>
      <c r="I40" s="114">
        <f t="shared" ref="I40:M40" si="10">SUM(I33:I39)</f>
        <v>0</v>
      </c>
      <c r="J40" s="114">
        <f t="shared" si="10"/>
        <v>0</v>
      </c>
      <c r="K40" s="114">
        <f t="shared" ref="K40" si="11">SUM(K33:K39)</f>
        <v>0</v>
      </c>
      <c r="L40" s="114">
        <f t="shared" si="10"/>
        <v>0</v>
      </c>
      <c r="M40" s="114">
        <f t="shared" si="10"/>
        <v>0</v>
      </c>
      <c r="N40" s="163"/>
      <c r="O40" s="152" t="b">
        <f>M40=U40</f>
        <v>1</v>
      </c>
      <c r="P40" s="194">
        <f t="shared" ref="P40" si="12">SUM(P33:P39)</f>
        <v>0</v>
      </c>
      <c r="Q40" s="194">
        <f t="shared" ref="Q40:R40" si="13">SUM(Q33:Q39)</f>
        <v>0</v>
      </c>
      <c r="R40" s="194">
        <f t="shared" si="13"/>
        <v>0</v>
      </c>
      <c r="S40" s="194">
        <f t="shared" ref="S40" si="14">SUM(S33:S39)</f>
        <v>0</v>
      </c>
      <c r="T40" s="194">
        <f t="shared" ref="T40" si="15">SUM(T33:T39)</f>
        <v>0</v>
      </c>
      <c r="U40" s="194">
        <f t="shared" ref="U40" si="16">SUM(U33:U39)</f>
        <v>0</v>
      </c>
      <c r="W40" s="129"/>
      <c r="X40" s="129"/>
      <c r="Y40" s="129"/>
      <c r="Z40" s="129"/>
      <c r="AA40" s="129"/>
    </row>
    <row r="41" spans="1:27" s="107" customFormat="1" ht="12.75" x14ac:dyDescent="0.2">
      <c r="B41" s="115"/>
      <c r="D41" s="116"/>
      <c r="E41" s="166" t="s">
        <v>149</v>
      </c>
      <c r="G41" s="234"/>
      <c r="H41" s="234"/>
      <c r="I41" s="234"/>
      <c r="J41" s="234"/>
      <c r="K41" s="234"/>
      <c r="L41" s="234"/>
      <c r="M41" s="234"/>
      <c r="N41" s="158"/>
      <c r="O41" s="151"/>
      <c r="P41" s="141"/>
      <c r="Q41" s="141"/>
      <c r="R41" s="141"/>
      <c r="S41" s="141"/>
      <c r="T41" s="141"/>
      <c r="U41" s="141"/>
    </row>
    <row r="42" spans="1:27" s="95" customFormat="1" ht="12.75" outlineLevel="1" x14ac:dyDescent="0.2">
      <c r="A42" s="164" t="s">
        <v>165</v>
      </c>
      <c r="B42" s="165" t="s">
        <v>166</v>
      </c>
      <c r="C42" s="107"/>
      <c r="D42" s="107"/>
      <c r="E42" s="107"/>
      <c r="F42" s="107"/>
      <c r="G42" s="234"/>
      <c r="H42" s="234"/>
      <c r="I42" s="234"/>
      <c r="J42" s="234"/>
      <c r="K42" s="234"/>
      <c r="L42" s="234"/>
      <c r="M42" s="234"/>
      <c r="N42" s="158"/>
      <c r="O42" s="151"/>
      <c r="P42" s="141"/>
      <c r="Q42" s="141"/>
      <c r="R42" s="141"/>
      <c r="S42" s="138"/>
      <c r="T42" s="138"/>
      <c r="U42" s="138"/>
    </row>
    <row r="43" spans="1:27" s="95" customFormat="1" ht="12.75" outlineLevel="1" x14ac:dyDescent="0.2">
      <c r="A43" s="177" t="str">
        <f t="shared" ref="A43:A49" si="17">$A$42</f>
        <v>Select Activity</v>
      </c>
      <c r="B43" s="224" t="str">
        <f>$B$42</f>
        <v>Select Title</v>
      </c>
      <c r="C43" s="118"/>
      <c r="D43" s="119"/>
      <c r="E43" s="118"/>
      <c r="F43" s="118"/>
      <c r="G43" s="120"/>
      <c r="H43" s="120"/>
      <c r="I43" s="120"/>
      <c r="J43" s="120"/>
      <c r="K43" s="120"/>
      <c r="L43" s="120"/>
      <c r="M43" s="231">
        <f t="shared" ref="M43:M49" si="18">SUM(I43:L43)</f>
        <v>0</v>
      </c>
      <c r="N43" s="159"/>
      <c r="O43" s="149"/>
      <c r="P43" s="185">
        <f t="shared" ref="P43:P49" si="19">I43*$U$28</f>
        <v>0</v>
      </c>
      <c r="Q43" s="186">
        <f t="shared" ref="Q43:R49" si="20">(I43*$U$29)+(J43*$U$28)</f>
        <v>0</v>
      </c>
      <c r="R43" s="186">
        <f t="shared" si="20"/>
        <v>0</v>
      </c>
      <c r="S43" s="186">
        <f>(K43*$U$29)+($L43*$U$28)</f>
        <v>0</v>
      </c>
      <c r="T43" s="186">
        <f t="shared" ref="T43:T49" si="21">(L43*$U$29)</f>
        <v>0</v>
      </c>
      <c r="U43" s="187">
        <f t="shared" ref="U43:U49" si="22">SUM(P43:T43)</f>
        <v>0</v>
      </c>
    </row>
    <row r="44" spans="1:27" s="95" customFormat="1" ht="12.75" outlineLevel="1" x14ac:dyDescent="0.2">
      <c r="A44" s="178" t="str">
        <f t="shared" si="17"/>
        <v>Select Activity</v>
      </c>
      <c r="B44" s="225" t="str">
        <f t="shared" ref="B44:B49" si="23">$B$42</f>
        <v>Select Title</v>
      </c>
      <c r="C44" s="121"/>
      <c r="D44" s="122"/>
      <c r="E44" s="121"/>
      <c r="F44" s="121"/>
      <c r="G44" s="123"/>
      <c r="H44" s="123"/>
      <c r="I44" s="123"/>
      <c r="J44" s="123"/>
      <c r="K44" s="123"/>
      <c r="L44" s="123"/>
      <c r="M44" s="232">
        <f t="shared" si="18"/>
        <v>0</v>
      </c>
      <c r="N44" s="160"/>
      <c r="O44" s="149"/>
      <c r="P44" s="188">
        <f t="shared" si="19"/>
        <v>0</v>
      </c>
      <c r="Q44" s="189">
        <f t="shared" si="20"/>
        <v>0</v>
      </c>
      <c r="R44" s="189">
        <f t="shared" si="20"/>
        <v>0</v>
      </c>
      <c r="S44" s="189">
        <f t="shared" ref="S44:S49" si="24">(K44*$U$29)+($L44*$U$28)</f>
        <v>0</v>
      </c>
      <c r="T44" s="189">
        <f t="shared" si="21"/>
        <v>0</v>
      </c>
      <c r="U44" s="190">
        <f t="shared" si="22"/>
        <v>0</v>
      </c>
    </row>
    <row r="45" spans="1:27" s="95" customFormat="1" ht="12.75" outlineLevel="1" x14ac:dyDescent="0.2">
      <c r="A45" s="178" t="str">
        <f t="shared" si="17"/>
        <v>Select Activity</v>
      </c>
      <c r="B45" s="225" t="str">
        <f t="shared" si="23"/>
        <v>Select Title</v>
      </c>
      <c r="C45" s="121"/>
      <c r="D45" s="122"/>
      <c r="E45" s="121"/>
      <c r="F45" s="121"/>
      <c r="G45" s="123"/>
      <c r="H45" s="123"/>
      <c r="I45" s="123"/>
      <c r="J45" s="123"/>
      <c r="K45" s="123"/>
      <c r="L45" s="123"/>
      <c r="M45" s="232">
        <f t="shared" si="18"/>
        <v>0</v>
      </c>
      <c r="N45" s="160"/>
      <c r="O45" s="149"/>
      <c r="P45" s="188">
        <f t="shared" si="19"/>
        <v>0</v>
      </c>
      <c r="Q45" s="189">
        <f t="shared" si="20"/>
        <v>0</v>
      </c>
      <c r="R45" s="189">
        <f t="shared" si="20"/>
        <v>0</v>
      </c>
      <c r="S45" s="189">
        <f t="shared" si="24"/>
        <v>0</v>
      </c>
      <c r="T45" s="189">
        <f t="shared" si="21"/>
        <v>0</v>
      </c>
      <c r="U45" s="190">
        <f t="shared" si="22"/>
        <v>0</v>
      </c>
    </row>
    <row r="46" spans="1:27" s="95" customFormat="1" ht="12.75" outlineLevel="1" x14ac:dyDescent="0.2">
      <c r="A46" s="178" t="str">
        <f t="shared" si="17"/>
        <v>Select Activity</v>
      </c>
      <c r="B46" s="225" t="str">
        <f t="shared" si="23"/>
        <v>Select Title</v>
      </c>
      <c r="C46" s="121"/>
      <c r="D46" s="122"/>
      <c r="E46" s="121"/>
      <c r="F46" s="121"/>
      <c r="G46" s="123"/>
      <c r="H46" s="123"/>
      <c r="I46" s="123"/>
      <c r="J46" s="123"/>
      <c r="K46" s="123"/>
      <c r="L46" s="123"/>
      <c r="M46" s="232">
        <f t="shared" si="18"/>
        <v>0</v>
      </c>
      <c r="N46" s="160"/>
      <c r="O46" s="149"/>
      <c r="P46" s="188">
        <f t="shared" si="19"/>
        <v>0</v>
      </c>
      <c r="Q46" s="189">
        <f t="shared" si="20"/>
        <v>0</v>
      </c>
      <c r="R46" s="189">
        <f t="shared" si="20"/>
        <v>0</v>
      </c>
      <c r="S46" s="189">
        <f t="shared" si="24"/>
        <v>0</v>
      </c>
      <c r="T46" s="189">
        <f>(L46*$U$29)</f>
        <v>0</v>
      </c>
      <c r="U46" s="190">
        <f t="shared" si="22"/>
        <v>0</v>
      </c>
    </row>
    <row r="47" spans="1:27" s="95" customFormat="1" ht="12.75" outlineLevel="1" x14ac:dyDescent="0.2">
      <c r="A47" s="178" t="str">
        <f t="shared" si="17"/>
        <v>Select Activity</v>
      </c>
      <c r="B47" s="225" t="str">
        <f t="shared" si="23"/>
        <v>Select Title</v>
      </c>
      <c r="C47" s="121"/>
      <c r="D47" s="122"/>
      <c r="E47" s="121"/>
      <c r="F47" s="121"/>
      <c r="G47" s="123"/>
      <c r="H47" s="123"/>
      <c r="I47" s="123"/>
      <c r="J47" s="123"/>
      <c r="K47" s="123"/>
      <c r="L47" s="123"/>
      <c r="M47" s="232">
        <f t="shared" si="18"/>
        <v>0</v>
      </c>
      <c r="N47" s="160"/>
      <c r="O47" s="149"/>
      <c r="P47" s="188">
        <f t="shared" si="19"/>
        <v>0</v>
      </c>
      <c r="Q47" s="189">
        <f t="shared" si="20"/>
        <v>0</v>
      </c>
      <c r="R47" s="189">
        <f t="shared" si="20"/>
        <v>0</v>
      </c>
      <c r="S47" s="189">
        <f t="shared" si="24"/>
        <v>0</v>
      </c>
      <c r="T47" s="189">
        <f t="shared" si="21"/>
        <v>0</v>
      </c>
      <c r="U47" s="190">
        <f t="shared" si="22"/>
        <v>0</v>
      </c>
    </row>
    <row r="48" spans="1:27" s="95" customFormat="1" ht="12.75" outlineLevel="1" x14ac:dyDescent="0.2">
      <c r="A48" s="178" t="str">
        <f t="shared" si="17"/>
        <v>Select Activity</v>
      </c>
      <c r="B48" s="225" t="str">
        <f t="shared" si="23"/>
        <v>Select Title</v>
      </c>
      <c r="C48" s="121"/>
      <c r="D48" s="122"/>
      <c r="E48" s="121"/>
      <c r="F48" s="121"/>
      <c r="G48" s="123"/>
      <c r="H48" s="123"/>
      <c r="I48" s="123"/>
      <c r="J48" s="123"/>
      <c r="K48" s="123"/>
      <c r="L48" s="123"/>
      <c r="M48" s="232">
        <f t="shared" si="18"/>
        <v>0</v>
      </c>
      <c r="N48" s="160"/>
      <c r="O48" s="149"/>
      <c r="P48" s="188">
        <f t="shared" si="19"/>
        <v>0</v>
      </c>
      <c r="Q48" s="189">
        <f t="shared" si="20"/>
        <v>0</v>
      </c>
      <c r="R48" s="189">
        <f t="shared" si="20"/>
        <v>0</v>
      </c>
      <c r="S48" s="189">
        <f t="shared" si="24"/>
        <v>0</v>
      </c>
      <c r="T48" s="189">
        <f t="shared" si="21"/>
        <v>0</v>
      </c>
      <c r="U48" s="190">
        <f t="shared" si="22"/>
        <v>0</v>
      </c>
    </row>
    <row r="49" spans="1:27" s="95" customFormat="1" ht="12.75" outlineLevel="1" x14ac:dyDescent="0.2">
      <c r="A49" s="179" t="str">
        <f t="shared" si="17"/>
        <v>Select Activity</v>
      </c>
      <c r="B49" s="226" t="str">
        <f t="shared" si="23"/>
        <v>Select Title</v>
      </c>
      <c r="C49" s="124"/>
      <c r="D49" s="125"/>
      <c r="E49" s="124"/>
      <c r="F49" s="124"/>
      <c r="G49" s="126"/>
      <c r="H49" s="126"/>
      <c r="I49" s="126"/>
      <c r="J49" s="126"/>
      <c r="K49" s="126"/>
      <c r="L49" s="126"/>
      <c r="M49" s="233">
        <f t="shared" si="18"/>
        <v>0</v>
      </c>
      <c r="N49" s="161"/>
      <c r="O49" s="149"/>
      <c r="P49" s="191">
        <f t="shared" si="19"/>
        <v>0</v>
      </c>
      <c r="Q49" s="192">
        <f t="shared" si="20"/>
        <v>0</v>
      </c>
      <c r="R49" s="192">
        <f t="shared" si="20"/>
        <v>0</v>
      </c>
      <c r="S49" s="192">
        <f t="shared" si="24"/>
        <v>0</v>
      </c>
      <c r="T49" s="192">
        <f t="shared" si="21"/>
        <v>0</v>
      </c>
      <c r="U49" s="193">
        <f t="shared" si="22"/>
        <v>0</v>
      </c>
    </row>
    <row r="50" spans="1:27" s="113" customFormat="1" x14ac:dyDescent="0.25">
      <c r="A50" s="143" t="str">
        <f>$A$42</f>
        <v>Select Activity</v>
      </c>
      <c r="B50" s="144" t="str">
        <f>$B$42</f>
        <v>Select Title</v>
      </c>
      <c r="C50" s="145"/>
      <c r="D50" s="145"/>
      <c r="E50" s="145"/>
      <c r="F50" s="143" t="s">
        <v>127</v>
      </c>
      <c r="G50" s="114">
        <f>SUM(G43:G49)</f>
        <v>0</v>
      </c>
      <c r="H50" s="114">
        <f>SUM(H43:H49)</f>
        <v>0</v>
      </c>
      <c r="I50" s="114">
        <f t="shared" ref="I50" si="25">SUM(I43:I49)</f>
        <v>0</v>
      </c>
      <c r="J50" s="114">
        <f t="shared" ref="J50" si="26">SUM(J43:J49)</f>
        <v>0</v>
      </c>
      <c r="K50" s="114">
        <f t="shared" ref="K50:L50" si="27">SUM(K43:K49)</f>
        <v>0</v>
      </c>
      <c r="L50" s="114">
        <f t="shared" si="27"/>
        <v>0</v>
      </c>
      <c r="M50" s="114">
        <f t="shared" ref="M50" si="28">SUM(M43:M49)</f>
        <v>0</v>
      </c>
      <c r="N50" s="163"/>
      <c r="O50" s="152" t="b">
        <f>M50=U50</f>
        <v>1</v>
      </c>
      <c r="P50" s="194">
        <f t="shared" ref="P50" si="29">SUM(P43:P49)</f>
        <v>0</v>
      </c>
      <c r="Q50" s="194">
        <f t="shared" ref="Q50:R50" si="30">SUM(Q43:Q49)</f>
        <v>0</v>
      </c>
      <c r="R50" s="194">
        <f t="shared" si="30"/>
        <v>0</v>
      </c>
      <c r="S50" s="194">
        <f t="shared" ref="S50" si="31">SUM(S43:S49)</f>
        <v>0</v>
      </c>
      <c r="T50" s="194">
        <f t="shared" ref="T50" si="32">SUM(T43:T49)</f>
        <v>0</v>
      </c>
      <c r="U50" s="194">
        <f t="shared" ref="U50" si="33">SUM(U43:U49)</f>
        <v>0</v>
      </c>
      <c r="W50" s="129"/>
      <c r="X50" s="129"/>
      <c r="Y50" s="129"/>
      <c r="Z50" s="129"/>
      <c r="AA50" s="129"/>
    </row>
    <row r="51" spans="1:27" s="95" customFormat="1" ht="12.75" x14ac:dyDescent="0.2">
      <c r="B51" s="117"/>
      <c r="E51" s="166" t="s">
        <v>149</v>
      </c>
      <c r="G51" s="235"/>
      <c r="H51" s="235"/>
      <c r="I51" s="235"/>
      <c r="J51" s="235"/>
      <c r="K51" s="235"/>
      <c r="L51" s="235"/>
      <c r="M51" s="235"/>
      <c r="N51" s="162"/>
      <c r="O51" s="149"/>
      <c r="P51" s="138"/>
      <c r="Q51" s="138"/>
      <c r="R51" s="138"/>
      <c r="S51" s="138"/>
      <c r="T51" s="138"/>
      <c r="U51" s="138"/>
    </row>
    <row r="52" spans="1:27" s="95" customFormat="1" ht="12.75" outlineLevel="1" x14ac:dyDescent="0.2">
      <c r="A52" s="164" t="s">
        <v>165</v>
      </c>
      <c r="B52" s="165" t="s">
        <v>166</v>
      </c>
      <c r="C52" s="107"/>
      <c r="D52" s="107"/>
      <c r="E52" s="107"/>
      <c r="F52" s="107"/>
      <c r="G52" s="234"/>
      <c r="H52" s="234"/>
      <c r="I52" s="234"/>
      <c r="J52" s="234"/>
      <c r="K52" s="234"/>
      <c r="L52" s="234"/>
      <c r="M52" s="234"/>
      <c r="N52" s="158"/>
      <c r="O52" s="151"/>
      <c r="P52" s="141"/>
      <c r="Q52" s="141"/>
      <c r="R52" s="141"/>
      <c r="S52" s="138"/>
      <c r="T52" s="138"/>
      <c r="U52" s="138"/>
    </row>
    <row r="53" spans="1:27" s="95" customFormat="1" ht="12.75" outlineLevel="1" x14ac:dyDescent="0.2">
      <c r="A53" s="177" t="str">
        <f>$A$52</f>
        <v>Select Activity</v>
      </c>
      <c r="B53" s="224" t="str">
        <f>$B$52</f>
        <v>Select Title</v>
      </c>
      <c r="C53" s="118"/>
      <c r="D53" s="119"/>
      <c r="E53" s="118"/>
      <c r="F53" s="118"/>
      <c r="G53" s="120"/>
      <c r="H53" s="120"/>
      <c r="I53" s="120"/>
      <c r="J53" s="120"/>
      <c r="K53" s="120"/>
      <c r="L53" s="120"/>
      <c r="M53" s="231">
        <f t="shared" ref="M53:M59" si="34">SUM(I53:L53)</f>
        <v>0</v>
      </c>
      <c r="N53" s="159"/>
      <c r="O53" s="149"/>
      <c r="P53" s="185">
        <f t="shared" ref="P53:P59" si="35">I53*$U$28</f>
        <v>0</v>
      </c>
      <c r="Q53" s="186">
        <f t="shared" ref="Q53:R59" si="36">(I53*$U$29)+(J53*$U$28)</f>
        <v>0</v>
      </c>
      <c r="R53" s="186">
        <f t="shared" si="36"/>
        <v>0</v>
      </c>
      <c r="S53" s="186">
        <f>(K53*$U$29)+($L53*$U$28)</f>
        <v>0</v>
      </c>
      <c r="T53" s="186">
        <f t="shared" ref="T53:T59" si="37">(L53*$U$29)</f>
        <v>0</v>
      </c>
      <c r="U53" s="187">
        <f t="shared" ref="U53:U59" si="38">SUM(P53:T53)</f>
        <v>0</v>
      </c>
    </row>
    <row r="54" spans="1:27" s="95" customFormat="1" ht="12.75" outlineLevel="1" x14ac:dyDescent="0.2">
      <c r="A54" s="178" t="str">
        <f t="shared" ref="A54:A59" si="39">$A$52</f>
        <v>Select Activity</v>
      </c>
      <c r="B54" s="225" t="str">
        <f t="shared" ref="B54:B59" si="40">$B$52</f>
        <v>Select Title</v>
      </c>
      <c r="C54" s="121"/>
      <c r="D54" s="122"/>
      <c r="E54" s="121"/>
      <c r="F54" s="121"/>
      <c r="G54" s="123"/>
      <c r="H54" s="123"/>
      <c r="I54" s="123"/>
      <c r="J54" s="123"/>
      <c r="K54" s="123"/>
      <c r="L54" s="123"/>
      <c r="M54" s="232">
        <f t="shared" si="34"/>
        <v>0</v>
      </c>
      <c r="N54" s="160"/>
      <c r="O54" s="149"/>
      <c r="P54" s="188">
        <f t="shared" si="35"/>
        <v>0</v>
      </c>
      <c r="Q54" s="189">
        <f t="shared" si="36"/>
        <v>0</v>
      </c>
      <c r="R54" s="189">
        <f t="shared" si="36"/>
        <v>0</v>
      </c>
      <c r="S54" s="189">
        <f t="shared" ref="S54:S59" si="41">(K54*$U$29)+($L54*$U$28)</f>
        <v>0</v>
      </c>
      <c r="T54" s="189">
        <f t="shared" si="37"/>
        <v>0</v>
      </c>
      <c r="U54" s="190">
        <f t="shared" si="38"/>
        <v>0</v>
      </c>
    </row>
    <row r="55" spans="1:27" s="95" customFormat="1" ht="12.75" outlineLevel="1" x14ac:dyDescent="0.2">
      <c r="A55" s="178" t="str">
        <f t="shared" si="39"/>
        <v>Select Activity</v>
      </c>
      <c r="B55" s="225" t="str">
        <f t="shared" si="40"/>
        <v>Select Title</v>
      </c>
      <c r="C55" s="121"/>
      <c r="D55" s="122"/>
      <c r="E55" s="121"/>
      <c r="F55" s="121"/>
      <c r="G55" s="123"/>
      <c r="H55" s="123"/>
      <c r="I55" s="123"/>
      <c r="J55" s="123"/>
      <c r="K55" s="123"/>
      <c r="L55" s="123"/>
      <c r="M55" s="232">
        <f t="shared" si="34"/>
        <v>0</v>
      </c>
      <c r="N55" s="160"/>
      <c r="O55" s="149"/>
      <c r="P55" s="188">
        <f t="shared" si="35"/>
        <v>0</v>
      </c>
      <c r="Q55" s="189">
        <f t="shared" si="36"/>
        <v>0</v>
      </c>
      <c r="R55" s="189">
        <f t="shared" si="36"/>
        <v>0</v>
      </c>
      <c r="S55" s="189">
        <f t="shared" si="41"/>
        <v>0</v>
      </c>
      <c r="T55" s="189">
        <f t="shared" si="37"/>
        <v>0</v>
      </c>
      <c r="U55" s="190">
        <f t="shared" si="38"/>
        <v>0</v>
      </c>
    </row>
    <row r="56" spans="1:27" s="95" customFormat="1" ht="12.75" outlineLevel="1" x14ac:dyDescent="0.2">
      <c r="A56" s="178" t="str">
        <f t="shared" si="39"/>
        <v>Select Activity</v>
      </c>
      <c r="B56" s="225" t="str">
        <f t="shared" si="40"/>
        <v>Select Title</v>
      </c>
      <c r="C56" s="121"/>
      <c r="D56" s="122"/>
      <c r="E56" s="121"/>
      <c r="F56" s="121"/>
      <c r="G56" s="123"/>
      <c r="H56" s="123"/>
      <c r="I56" s="123"/>
      <c r="J56" s="123"/>
      <c r="K56" s="123"/>
      <c r="L56" s="123"/>
      <c r="M56" s="232">
        <f t="shared" si="34"/>
        <v>0</v>
      </c>
      <c r="N56" s="160"/>
      <c r="O56" s="149"/>
      <c r="P56" s="188">
        <f t="shared" si="35"/>
        <v>0</v>
      </c>
      <c r="Q56" s="189">
        <f t="shared" si="36"/>
        <v>0</v>
      </c>
      <c r="R56" s="189">
        <f t="shared" si="36"/>
        <v>0</v>
      </c>
      <c r="S56" s="189">
        <f t="shared" si="41"/>
        <v>0</v>
      </c>
      <c r="T56" s="189">
        <f t="shared" si="37"/>
        <v>0</v>
      </c>
      <c r="U56" s="190">
        <f t="shared" si="38"/>
        <v>0</v>
      </c>
    </row>
    <row r="57" spans="1:27" s="95" customFormat="1" ht="12.75" outlineLevel="1" x14ac:dyDescent="0.2">
      <c r="A57" s="178" t="str">
        <f t="shared" si="39"/>
        <v>Select Activity</v>
      </c>
      <c r="B57" s="225" t="str">
        <f t="shared" si="40"/>
        <v>Select Title</v>
      </c>
      <c r="C57" s="121"/>
      <c r="D57" s="122"/>
      <c r="E57" s="121"/>
      <c r="F57" s="121"/>
      <c r="G57" s="123"/>
      <c r="H57" s="123"/>
      <c r="I57" s="123"/>
      <c r="J57" s="123"/>
      <c r="K57" s="123"/>
      <c r="L57" s="123"/>
      <c r="M57" s="232">
        <f t="shared" si="34"/>
        <v>0</v>
      </c>
      <c r="N57" s="160"/>
      <c r="O57" s="149"/>
      <c r="P57" s="188">
        <f t="shared" si="35"/>
        <v>0</v>
      </c>
      <c r="Q57" s="189">
        <f t="shared" si="36"/>
        <v>0</v>
      </c>
      <c r="R57" s="189">
        <f t="shared" si="36"/>
        <v>0</v>
      </c>
      <c r="S57" s="189">
        <f t="shared" si="41"/>
        <v>0</v>
      </c>
      <c r="T57" s="189">
        <f t="shared" si="37"/>
        <v>0</v>
      </c>
      <c r="U57" s="190">
        <f t="shared" si="38"/>
        <v>0</v>
      </c>
    </row>
    <row r="58" spans="1:27" s="95" customFormat="1" ht="12.75" outlineLevel="1" x14ac:dyDescent="0.2">
      <c r="A58" s="178" t="str">
        <f t="shared" si="39"/>
        <v>Select Activity</v>
      </c>
      <c r="B58" s="225" t="str">
        <f t="shared" si="40"/>
        <v>Select Title</v>
      </c>
      <c r="C58" s="121"/>
      <c r="D58" s="122"/>
      <c r="E58" s="121"/>
      <c r="F58" s="121"/>
      <c r="G58" s="123"/>
      <c r="H58" s="123"/>
      <c r="I58" s="123"/>
      <c r="J58" s="123"/>
      <c r="K58" s="123"/>
      <c r="L58" s="123"/>
      <c r="M58" s="232">
        <f t="shared" si="34"/>
        <v>0</v>
      </c>
      <c r="N58" s="160"/>
      <c r="O58" s="149"/>
      <c r="P58" s="188">
        <f t="shared" si="35"/>
        <v>0</v>
      </c>
      <c r="Q58" s="189">
        <f t="shared" si="36"/>
        <v>0</v>
      </c>
      <c r="R58" s="189">
        <f t="shared" si="36"/>
        <v>0</v>
      </c>
      <c r="S58" s="189">
        <f t="shared" si="41"/>
        <v>0</v>
      </c>
      <c r="T58" s="189">
        <f t="shared" si="37"/>
        <v>0</v>
      </c>
      <c r="U58" s="190">
        <f t="shared" si="38"/>
        <v>0</v>
      </c>
    </row>
    <row r="59" spans="1:27" s="95" customFormat="1" ht="12.75" outlineLevel="1" x14ac:dyDescent="0.2">
      <c r="A59" s="179" t="str">
        <f t="shared" si="39"/>
        <v>Select Activity</v>
      </c>
      <c r="B59" s="226" t="str">
        <f t="shared" si="40"/>
        <v>Select Title</v>
      </c>
      <c r="C59" s="124"/>
      <c r="D59" s="125"/>
      <c r="E59" s="124"/>
      <c r="F59" s="124"/>
      <c r="G59" s="126"/>
      <c r="H59" s="126"/>
      <c r="I59" s="126"/>
      <c r="J59" s="126"/>
      <c r="K59" s="126"/>
      <c r="L59" s="126"/>
      <c r="M59" s="233">
        <f t="shared" si="34"/>
        <v>0</v>
      </c>
      <c r="N59" s="161"/>
      <c r="O59" s="149"/>
      <c r="P59" s="191">
        <f t="shared" si="35"/>
        <v>0</v>
      </c>
      <c r="Q59" s="192">
        <f t="shared" si="36"/>
        <v>0</v>
      </c>
      <c r="R59" s="192">
        <f t="shared" si="36"/>
        <v>0</v>
      </c>
      <c r="S59" s="192">
        <f t="shared" si="41"/>
        <v>0</v>
      </c>
      <c r="T59" s="192">
        <f t="shared" si="37"/>
        <v>0</v>
      </c>
      <c r="U59" s="193">
        <f t="shared" si="38"/>
        <v>0</v>
      </c>
    </row>
    <row r="60" spans="1:27" s="113" customFormat="1" x14ac:dyDescent="0.25">
      <c r="A60" s="143" t="str">
        <f>$A$52</f>
        <v>Select Activity</v>
      </c>
      <c r="B60" s="144" t="str">
        <f>$B$52</f>
        <v>Select Title</v>
      </c>
      <c r="C60" s="145"/>
      <c r="D60" s="145"/>
      <c r="E60" s="145"/>
      <c r="F60" s="143" t="s">
        <v>127</v>
      </c>
      <c r="G60" s="114">
        <f>SUM(G53:G59)</f>
        <v>0</v>
      </c>
      <c r="H60" s="114">
        <f>SUM(H53:H59)</f>
        <v>0</v>
      </c>
      <c r="I60" s="114">
        <f t="shared" ref="I60" si="42">SUM(I53:I59)</f>
        <v>0</v>
      </c>
      <c r="J60" s="114">
        <f t="shared" ref="J60" si="43">SUM(J53:J59)</f>
        <v>0</v>
      </c>
      <c r="K60" s="114">
        <f t="shared" ref="K60:L60" si="44">SUM(K53:K59)</f>
        <v>0</v>
      </c>
      <c r="L60" s="114">
        <f t="shared" si="44"/>
        <v>0</v>
      </c>
      <c r="M60" s="114">
        <f t="shared" ref="M60" si="45">SUM(M53:M59)</f>
        <v>0</v>
      </c>
      <c r="N60" s="163"/>
      <c r="O60" s="152" t="b">
        <f>M60=U60</f>
        <v>1</v>
      </c>
      <c r="P60" s="194">
        <f t="shared" ref="P60" si="46">SUM(P53:P59)</f>
        <v>0</v>
      </c>
      <c r="Q60" s="194">
        <f t="shared" ref="Q60:R60" si="47">SUM(Q53:Q59)</f>
        <v>0</v>
      </c>
      <c r="R60" s="194">
        <f t="shared" si="47"/>
        <v>0</v>
      </c>
      <c r="S60" s="194">
        <f t="shared" ref="S60" si="48">SUM(S53:S59)</f>
        <v>0</v>
      </c>
      <c r="T60" s="194">
        <f t="shared" ref="T60" si="49">SUM(T53:T59)</f>
        <v>0</v>
      </c>
      <c r="U60" s="194">
        <f t="shared" ref="U60" si="50">SUM(U53:U59)</f>
        <v>0</v>
      </c>
      <c r="W60" s="129"/>
      <c r="X60" s="129"/>
      <c r="Y60" s="129"/>
      <c r="Z60" s="129"/>
      <c r="AA60" s="129"/>
    </row>
    <row r="61" spans="1:27" s="95" customFormat="1" ht="12.75" x14ac:dyDescent="0.2">
      <c r="B61" s="117"/>
      <c r="E61" s="166" t="s">
        <v>149</v>
      </c>
      <c r="G61" s="235"/>
      <c r="H61" s="235"/>
      <c r="I61" s="235"/>
      <c r="J61" s="235"/>
      <c r="K61" s="235"/>
      <c r="L61" s="235"/>
      <c r="M61" s="235"/>
      <c r="N61" s="162"/>
      <c r="O61" s="149"/>
      <c r="P61" s="138"/>
      <c r="Q61" s="138"/>
      <c r="R61" s="138"/>
      <c r="S61" s="138"/>
      <c r="T61" s="138"/>
      <c r="U61" s="138"/>
    </row>
    <row r="62" spans="1:27" s="95" customFormat="1" ht="12.75" outlineLevel="1" x14ac:dyDescent="0.2">
      <c r="A62" s="164" t="s">
        <v>165</v>
      </c>
      <c r="B62" s="165" t="s">
        <v>166</v>
      </c>
      <c r="C62" s="107"/>
      <c r="D62" s="107"/>
      <c r="E62" s="107"/>
      <c r="F62" s="107"/>
      <c r="G62" s="234"/>
      <c r="H62" s="234"/>
      <c r="I62" s="234"/>
      <c r="J62" s="234"/>
      <c r="K62" s="234"/>
      <c r="L62" s="234"/>
      <c r="M62" s="234"/>
      <c r="N62" s="158"/>
      <c r="O62" s="151"/>
      <c r="P62" s="141"/>
      <c r="Q62" s="141"/>
      <c r="R62" s="141"/>
      <c r="S62" s="138"/>
      <c r="T62" s="138"/>
      <c r="U62" s="138"/>
    </row>
    <row r="63" spans="1:27" s="95" customFormat="1" ht="12.75" outlineLevel="1" x14ac:dyDescent="0.2">
      <c r="A63" s="177" t="str">
        <f>$A$62</f>
        <v>Select Activity</v>
      </c>
      <c r="B63" s="224" t="str">
        <f>$B$62</f>
        <v>Select Title</v>
      </c>
      <c r="C63" s="118"/>
      <c r="D63" s="119"/>
      <c r="E63" s="118"/>
      <c r="F63" s="118"/>
      <c r="G63" s="120"/>
      <c r="H63" s="120"/>
      <c r="I63" s="120"/>
      <c r="J63" s="120"/>
      <c r="K63" s="120"/>
      <c r="L63" s="120"/>
      <c r="M63" s="231">
        <f t="shared" ref="M63:M69" si="51">SUM(I63:L63)</f>
        <v>0</v>
      </c>
      <c r="N63" s="159"/>
      <c r="O63" s="149"/>
      <c r="P63" s="185">
        <f t="shared" ref="P63:P69" si="52">I63*$U$28</f>
        <v>0</v>
      </c>
      <c r="Q63" s="186">
        <f t="shared" ref="Q63:R69" si="53">(I63*$U$29)+(J63*$U$28)</f>
        <v>0</v>
      </c>
      <c r="R63" s="186">
        <f t="shared" si="53"/>
        <v>0</v>
      </c>
      <c r="S63" s="186">
        <f>(K63*$U$29)+($L63*$U$28)</f>
        <v>0</v>
      </c>
      <c r="T63" s="186">
        <f t="shared" ref="T63:T69" si="54">(L63*$U$29)</f>
        <v>0</v>
      </c>
      <c r="U63" s="187">
        <f t="shared" ref="U63:U69" si="55">SUM(P63:T63)</f>
        <v>0</v>
      </c>
    </row>
    <row r="64" spans="1:27" s="95" customFormat="1" ht="12.75" outlineLevel="1" x14ac:dyDescent="0.2">
      <c r="A64" s="178" t="str">
        <f t="shared" ref="A64:A69" si="56">$A$62</f>
        <v>Select Activity</v>
      </c>
      <c r="B64" s="225" t="str">
        <f t="shared" ref="B64:B69" si="57">$B$62</f>
        <v>Select Title</v>
      </c>
      <c r="C64" s="121"/>
      <c r="D64" s="122"/>
      <c r="E64" s="121"/>
      <c r="F64" s="121"/>
      <c r="G64" s="123"/>
      <c r="H64" s="123"/>
      <c r="I64" s="123"/>
      <c r="J64" s="123"/>
      <c r="K64" s="123"/>
      <c r="L64" s="123"/>
      <c r="M64" s="232">
        <f t="shared" si="51"/>
        <v>0</v>
      </c>
      <c r="N64" s="160"/>
      <c r="O64" s="149"/>
      <c r="P64" s="188">
        <f t="shared" si="52"/>
        <v>0</v>
      </c>
      <c r="Q64" s="189">
        <f t="shared" si="53"/>
        <v>0</v>
      </c>
      <c r="R64" s="189">
        <f t="shared" si="53"/>
        <v>0</v>
      </c>
      <c r="S64" s="189">
        <f t="shared" ref="S64:S69" si="58">(K64*$U$29)+($L64*$U$28)</f>
        <v>0</v>
      </c>
      <c r="T64" s="189">
        <f t="shared" si="54"/>
        <v>0</v>
      </c>
      <c r="U64" s="190">
        <f t="shared" si="55"/>
        <v>0</v>
      </c>
    </row>
    <row r="65" spans="1:27" s="95" customFormat="1" ht="12.75" outlineLevel="1" x14ac:dyDescent="0.2">
      <c r="A65" s="178" t="str">
        <f t="shared" si="56"/>
        <v>Select Activity</v>
      </c>
      <c r="B65" s="225" t="str">
        <f t="shared" si="57"/>
        <v>Select Title</v>
      </c>
      <c r="C65" s="121"/>
      <c r="D65" s="122"/>
      <c r="E65" s="121"/>
      <c r="F65" s="121"/>
      <c r="G65" s="123"/>
      <c r="H65" s="123"/>
      <c r="I65" s="123"/>
      <c r="J65" s="123"/>
      <c r="K65" s="123"/>
      <c r="L65" s="123"/>
      <c r="M65" s="232">
        <f t="shared" si="51"/>
        <v>0</v>
      </c>
      <c r="N65" s="160"/>
      <c r="O65" s="149"/>
      <c r="P65" s="188">
        <f t="shared" si="52"/>
        <v>0</v>
      </c>
      <c r="Q65" s="189">
        <f t="shared" si="53"/>
        <v>0</v>
      </c>
      <c r="R65" s="189">
        <f t="shared" si="53"/>
        <v>0</v>
      </c>
      <c r="S65" s="189">
        <f t="shared" si="58"/>
        <v>0</v>
      </c>
      <c r="T65" s="189">
        <f t="shared" si="54"/>
        <v>0</v>
      </c>
      <c r="U65" s="190">
        <f t="shared" si="55"/>
        <v>0</v>
      </c>
    </row>
    <row r="66" spans="1:27" s="95" customFormat="1" ht="12.75" outlineLevel="1" x14ac:dyDescent="0.2">
      <c r="A66" s="178" t="str">
        <f t="shared" si="56"/>
        <v>Select Activity</v>
      </c>
      <c r="B66" s="225" t="str">
        <f t="shared" si="57"/>
        <v>Select Title</v>
      </c>
      <c r="C66" s="121"/>
      <c r="D66" s="122"/>
      <c r="E66" s="121"/>
      <c r="F66" s="121"/>
      <c r="G66" s="123"/>
      <c r="H66" s="123"/>
      <c r="I66" s="123"/>
      <c r="J66" s="123"/>
      <c r="K66" s="123"/>
      <c r="L66" s="123"/>
      <c r="M66" s="232">
        <f t="shared" si="51"/>
        <v>0</v>
      </c>
      <c r="N66" s="160"/>
      <c r="O66" s="149"/>
      <c r="P66" s="188">
        <f t="shared" si="52"/>
        <v>0</v>
      </c>
      <c r="Q66" s="189">
        <f t="shared" si="53"/>
        <v>0</v>
      </c>
      <c r="R66" s="189">
        <f t="shared" si="53"/>
        <v>0</v>
      </c>
      <c r="S66" s="189">
        <f t="shared" si="58"/>
        <v>0</v>
      </c>
      <c r="T66" s="189">
        <f t="shared" si="54"/>
        <v>0</v>
      </c>
      <c r="U66" s="190">
        <f t="shared" si="55"/>
        <v>0</v>
      </c>
    </row>
    <row r="67" spans="1:27" s="95" customFormat="1" ht="12.75" outlineLevel="1" x14ac:dyDescent="0.2">
      <c r="A67" s="178" t="str">
        <f t="shared" si="56"/>
        <v>Select Activity</v>
      </c>
      <c r="B67" s="225" t="str">
        <f t="shared" si="57"/>
        <v>Select Title</v>
      </c>
      <c r="C67" s="121"/>
      <c r="D67" s="122"/>
      <c r="E67" s="121"/>
      <c r="F67" s="121"/>
      <c r="G67" s="123"/>
      <c r="H67" s="123"/>
      <c r="I67" s="123"/>
      <c r="J67" s="123"/>
      <c r="K67" s="123"/>
      <c r="L67" s="123"/>
      <c r="M67" s="232">
        <f t="shared" si="51"/>
        <v>0</v>
      </c>
      <c r="N67" s="160"/>
      <c r="O67" s="149"/>
      <c r="P67" s="188">
        <f t="shared" si="52"/>
        <v>0</v>
      </c>
      <c r="Q67" s="189">
        <f t="shared" si="53"/>
        <v>0</v>
      </c>
      <c r="R67" s="189">
        <f t="shared" si="53"/>
        <v>0</v>
      </c>
      <c r="S67" s="189">
        <f t="shared" si="58"/>
        <v>0</v>
      </c>
      <c r="T67" s="189">
        <f t="shared" si="54"/>
        <v>0</v>
      </c>
      <c r="U67" s="190">
        <f t="shared" si="55"/>
        <v>0</v>
      </c>
    </row>
    <row r="68" spans="1:27" s="95" customFormat="1" ht="12.75" outlineLevel="1" x14ac:dyDescent="0.2">
      <c r="A68" s="178" t="str">
        <f t="shared" si="56"/>
        <v>Select Activity</v>
      </c>
      <c r="B68" s="225" t="str">
        <f t="shared" si="57"/>
        <v>Select Title</v>
      </c>
      <c r="C68" s="121"/>
      <c r="D68" s="122"/>
      <c r="E68" s="121"/>
      <c r="F68" s="121"/>
      <c r="G68" s="123"/>
      <c r="H68" s="123"/>
      <c r="I68" s="123"/>
      <c r="J68" s="123"/>
      <c r="K68" s="123"/>
      <c r="L68" s="123"/>
      <c r="M68" s="232">
        <f t="shared" si="51"/>
        <v>0</v>
      </c>
      <c r="N68" s="160"/>
      <c r="O68" s="149"/>
      <c r="P68" s="188">
        <f t="shared" si="52"/>
        <v>0</v>
      </c>
      <c r="Q68" s="189">
        <f t="shared" si="53"/>
        <v>0</v>
      </c>
      <c r="R68" s="189">
        <f t="shared" si="53"/>
        <v>0</v>
      </c>
      <c r="S68" s="189">
        <f t="shared" si="58"/>
        <v>0</v>
      </c>
      <c r="T68" s="189">
        <f t="shared" si="54"/>
        <v>0</v>
      </c>
      <c r="U68" s="190">
        <f t="shared" si="55"/>
        <v>0</v>
      </c>
    </row>
    <row r="69" spans="1:27" s="95" customFormat="1" ht="12.75" outlineLevel="1" x14ac:dyDescent="0.2">
      <c r="A69" s="179" t="str">
        <f t="shared" si="56"/>
        <v>Select Activity</v>
      </c>
      <c r="B69" s="226" t="str">
        <f t="shared" si="57"/>
        <v>Select Title</v>
      </c>
      <c r="C69" s="124"/>
      <c r="D69" s="125"/>
      <c r="E69" s="124"/>
      <c r="F69" s="124"/>
      <c r="G69" s="126"/>
      <c r="H69" s="126"/>
      <c r="I69" s="126"/>
      <c r="J69" s="126"/>
      <c r="K69" s="126"/>
      <c r="L69" s="126"/>
      <c r="M69" s="233">
        <f t="shared" si="51"/>
        <v>0</v>
      </c>
      <c r="N69" s="161"/>
      <c r="O69" s="149"/>
      <c r="P69" s="191">
        <f t="shared" si="52"/>
        <v>0</v>
      </c>
      <c r="Q69" s="192">
        <f t="shared" si="53"/>
        <v>0</v>
      </c>
      <c r="R69" s="192">
        <f t="shared" si="53"/>
        <v>0</v>
      </c>
      <c r="S69" s="192">
        <f t="shared" si="58"/>
        <v>0</v>
      </c>
      <c r="T69" s="192">
        <f t="shared" si="54"/>
        <v>0</v>
      </c>
      <c r="U69" s="193">
        <f t="shared" si="55"/>
        <v>0</v>
      </c>
    </row>
    <row r="70" spans="1:27" s="113" customFormat="1" x14ac:dyDescent="0.25">
      <c r="A70" s="143" t="str">
        <f>$A$62</f>
        <v>Select Activity</v>
      </c>
      <c r="B70" s="144" t="str">
        <f>$B$62</f>
        <v>Select Title</v>
      </c>
      <c r="C70" s="145"/>
      <c r="D70" s="145"/>
      <c r="E70" s="145"/>
      <c r="F70" s="143" t="s">
        <v>127</v>
      </c>
      <c r="G70" s="114">
        <f>SUM(G63:G69)</f>
        <v>0</v>
      </c>
      <c r="H70" s="114">
        <f>SUM(H63:H69)</f>
        <v>0</v>
      </c>
      <c r="I70" s="114">
        <f t="shared" ref="I70" si="59">SUM(I63:I69)</f>
        <v>0</v>
      </c>
      <c r="J70" s="114">
        <f t="shared" ref="J70" si="60">SUM(J63:J69)</f>
        <v>0</v>
      </c>
      <c r="K70" s="114">
        <f t="shared" ref="K70:L70" si="61">SUM(K63:K69)</f>
        <v>0</v>
      </c>
      <c r="L70" s="114">
        <f t="shared" si="61"/>
        <v>0</v>
      </c>
      <c r="M70" s="114">
        <f t="shared" ref="M70" si="62">SUM(M63:M69)</f>
        <v>0</v>
      </c>
      <c r="N70" s="163"/>
      <c r="O70" s="152" t="b">
        <f>M70=U70</f>
        <v>1</v>
      </c>
      <c r="P70" s="194">
        <f t="shared" ref="P70" si="63">SUM(P63:P69)</f>
        <v>0</v>
      </c>
      <c r="Q70" s="194">
        <f t="shared" ref="Q70:R70" si="64">SUM(Q63:Q69)</f>
        <v>0</v>
      </c>
      <c r="R70" s="194">
        <f t="shared" si="64"/>
        <v>0</v>
      </c>
      <c r="S70" s="194">
        <f t="shared" ref="S70" si="65">SUM(S63:S69)</f>
        <v>0</v>
      </c>
      <c r="T70" s="194">
        <f t="shared" ref="T70" si="66">SUM(T63:T69)</f>
        <v>0</v>
      </c>
      <c r="U70" s="194">
        <f t="shared" ref="U70" si="67">SUM(U63:U69)</f>
        <v>0</v>
      </c>
      <c r="W70" s="129"/>
      <c r="X70" s="129"/>
      <c r="Y70" s="129"/>
      <c r="Z70" s="129"/>
      <c r="AA70" s="129"/>
    </row>
    <row r="71" spans="1:27" s="95" customFormat="1" ht="12.75" x14ac:dyDescent="0.2">
      <c r="B71" s="117"/>
      <c r="E71" s="166" t="s">
        <v>149</v>
      </c>
      <c r="G71" s="235"/>
      <c r="H71" s="235"/>
      <c r="I71" s="235"/>
      <c r="J71" s="235"/>
      <c r="K71" s="235"/>
      <c r="L71" s="235"/>
      <c r="M71" s="235"/>
      <c r="N71" s="162"/>
      <c r="O71" s="149"/>
      <c r="P71" s="138"/>
      <c r="Q71" s="138"/>
      <c r="R71" s="138"/>
      <c r="S71" s="138"/>
      <c r="T71" s="138"/>
      <c r="U71" s="138"/>
    </row>
    <row r="72" spans="1:27" s="95" customFormat="1" ht="12.75" outlineLevel="1" x14ac:dyDescent="0.2">
      <c r="A72" s="164" t="s">
        <v>165</v>
      </c>
      <c r="B72" s="165" t="s">
        <v>166</v>
      </c>
      <c r="C72" s="107"/>
      <c r="D72" s="107"/>
      <c r="E72" s="107"/>
      <c r="F72" s="107"/>
      <c r="G72" s="234"/>
      <c r="H72" s="234"/>
      <c r="I72" s="234"/>
      <c r="J72" s="234"/>
      <c r="K72" s="234"/>
      <c r="L72" s="234"/>
      <c r="M72" s="234"/>
      <c r="N72" s="158"/>
      <c r="O72" s="151"/>
      <c r="P72" s="141"/>
      <c r="Q72" s="141"/>
      <c r="R72" s="141"/>
      <c r="S72" s="138"/>
      <c r="T72" s="138"/>
      <c r="U72" s="138"/>
    </row>
    <row r="73" spans="1:27" s="95" customFormat="1" ht="12.75" outlineLevel="1" x14ac:dyDescent="0.2">
      <c r="A73" s="177" t="str">
        <f>$A$72</f>
        <v>Select Activity</v>
      </c>
      <c r="B73" s="224" t="str">
        <f t="shared" ref="B73:B79" si="68">$B$72</f>
        <v>Select Title</v>
      </c>
      <c r="C73" s="118"/>
      <c r="D73" s="119"/>
      <c r="E73" s="118"/>
      <c r="F73" s="118"/>
      <c r="G73" s="120"/>
      <c r="H73" s="120"/>
      <c r="I73" s="120"/>
      <c r="J73" s="120"/>
      <c r="K73" s="120"/>
      <c r="L73" s="120"/>
      <c r="M73" s="231">
        <f t="shared" ref="M73:M79" si="69">SUM(I73:L73)</f>
        <v>0</v>
      </c>
      <c r="N73" s="159"/>
      <c r="O73" s="149"/>
      <c r="P73" s="185">
        <f t="shared" ref="P73:P79" si="70">I73*$U$28</f>
        <v>0</v>
      </c>
      <c r="Q73" s="186">
        <f t="shared" ref="Q73:R79" si="71">(I73*$U$29)+(J73*$U$28)</f>
        <v>0</v>
      </c>
      <c r="R73" s="186">
        <f t="shared" si="71"/>
        <v>0</v>
      </c>
      <c r="S73" s="186">
        <f>(K73*$U$29)+($L73*$U$28)</f>
        <v>0</v>
      </c>
      <c r="T73" s="186">
        <f t="shared" ref="T73:T79" si="72">(L73*$U$29)</f>
        <v>0</v>
      </c>
      <c r="U73" s="187">
        <f t="shared" ref="U73:U79" si="73">SUM(P73:T73)</f>
        <v>0</v>
      </c>
    </row>
    <row r="74" spans="1:27" s="95" customFormat="1" ht="12.75" outlineLevel="1" x14ac:dyDescent="0.2">
      <c r="A74" s="178" t="str">
        <f t="shared" ref="A74:A79" si="74">$A$72</f>
        <v>Select Activity</v>
      </c>
      <c r="B74" s="225" t="str">
        <f t="shared" si="68"/>
        <v>Select Title</v>
      </c>
      <c r="C74" s="121"/>
      <c r="D74" s="122"/>
      <c r="E74" s="121"/>
      <c r="F74" s="121"/>
      <c r="G74" s="123"/>
      <c r="H74" s="123"/>
      <c r="I74" s="123"/>
      <c r="J74" s="123"/>
      <c r="K74" s="123"/>
      <c r="L74" s="123"/>
      <c r="M74" s="232">
        <f t="shared" si="69"/>
        <v>0</v>
      </c>
      <c r="N74" s="160"/>
      <c r="O74" s="149"/>
      <c r="P74" s="188">
        <f t="shared" si="70"/>
        <v>0</v>
      </c>
      <c r="Q74" s="189">
        <f t="shared" si="71"/>
        <v>0</v>
      </c>
      <c r="R74" s="189">
        <f t="shared" si="71"/>
        <v>0</v>
      </c>
      <c r="S74" s="189">
        <f t="shared" ref="S74:S79" si="75">(K74*$U$29)+($L74*$U$28)</f>
        <v>0</v>
      </c>
      <c r="T74" s="189">
        <f t="shared" si="72"/>
        <v>0</v>
      </c>
      <c r="U74" s="190">
        <f t="shared" si="73"/>
        <v>0</v>
      </c>
    </row>
    <row r="75" spans="1:27" s="95" customFormat="1" ht="12.75" outlineLevel="1" x14ac:dyDescent="0.2">
      <c r="A75" s="178" t="str">
        <f t="shared" si="74"/>
        <v>Select Activity</v>
      </c>
      <c r="B75" s="225" t="str">
        <f t="shared" si="68"/>
        <v>Select Title</v>
      </c>
      <c r="C75" s="121"/>
      <c r="D75" s="122"/>
      <c r="E75" s="121"/>
      <c r="F75" s="121"/>
      <c r="G75" s="123"/>
      <c r="H75" s="123"/>
      <c r="I75" s="123"/>
      <c r="J75" s="123"/>
      <c r="K75" s="123"/>
      <c r="L75" s="123"/>
      <c r="M75" s="232">
        <f t="shared" si="69"/>
        <v>0</v>
      </c>
      <c r="N75" s="160"/>
      <c r="O75" s="149"/>
      <c r="P75" s="188">
        <f t="shared" si="70"/>
        <v>0</v>
      </c>
      <c r="Q75" s="189">
        <f t="shared" si="71"/>
        <v>0</v>
      </c>
      <c r="R75" s="189">
        <f t="shared" si="71"/>
        <v>0</v>
      </c>
      <c r="S75" s="189">
        <f t="shared" si="75"/>
        <v>0</v>
      </c>
      <c r="T75" s="189">
        <f t="shared" si="72"/>
        <v>0</v>
      </c>
      <c r="U75" s="190">
        <f t="shared" si="73"/>
        <v>0</v>
      </c>
    </row>
    <row r="76" spans="1:27" s="95" customFormat="1" ht="12.75" outlineLevel="1" x14ac:dyDescent="0.2">
      <c r="A76" s="178" t="str">
        <f t="shared" si="74"/>
        <v>Select Activity</v>
      </c>
      <c r="B76" s="225" t="str">
        <f t="shared" si="68"/>
        <v>Select Title</v>
      </c>
      <c r="C76" s="121"/>
      <c r="D76" s="122"/>
      <c r="E76" s="121"/>
      <c r="F76" s="121"/>
      <c r="G76" s="123"/>
      <c r="H76" s="123"/>
      <c r="I76" s="123"/>
      <c r="J76" s="123"/>
      <c r="K76" s="123"/>
      <c r="L76" s="123"/>
      <c r="M76" s="232">
        <f t="shared" si="69"/>
        <v>0</v>
      </c>
      <c r="N76" s="160"/>
      <c r="O76" s="149"/>
      <c r="P76" s="188">
        <f t="shared" si="70"/>
        <v>0</v>
      </c>
      <c r="Q76" s="189">
        <f t="shared" si="71"/>
        <v>0</v>
      </c>
      <c r="R76" s="189">
        <f t="shared" si="71"/>
        <v>0</v>
      </c>
      <c r="S76" s="189">
        <f t="shared" si="75"/>
        <v>0</v>
      </c>
      <c r="T76" s="189">
        <f t="shared" si="72"/>
        <v>0</v>
      </c>
      <c r="U76" s="190">
        <f t="shared" si="73"/>
        <v>0</v>
      </c>
    </row>
    <row r="77" spans="1:27" s="95" customFormat="1" ht="12.75" outlineLevel="1" x14ac:dyDescent="0.2">
      <c r="A77" s="178" t="str">
        <f t="shared" si="74"/>
        <v>Select Activity</v>
      </c>
      <c r="B77" s="225" t="str">
        <f t="shared" si="68"/>
        <v>Select Title</v>
      </c>
      <c r="C77" s="121"/>
      <c r="D77" s="122"/>
      <c r="E77" s="121"/>
      <c r="F77" s="121"/>
      <c r="G77" s="123"/>
      <c r="H77" s="123"/>
      <c r="I77" s="123"/>
      <c r="J77" s="123"/>
      <c r="K77" s="123"/>
      <c r="L77" s="123"/>
      <c r="M77" s="232">
        <f t="shared" si="69"/>
        <v>0</v>
      </c>
      <c r="N77" s="160"/>
      <c r="O77" s="149"/>
      <c r="P77" s="188">
        <f t="shared" si="70"/>
        <v>0</v>
      </c>
      <c r="Q77" s="189">
        <f t="shared" si="71"/>
        <v>0</v>
      </c>
      <c r="R77" s="189">
        <f t="shared" si="71"/>
        <v>0</v>
      </c>
      <c r="S77" s="189">
        <f t="shared" si="75"/>
        <v>0</v>
      </c>
      <c r="T77" s="189">
        <f t="shared" si="72"/>
        <v>0</v>
      </c>
      <c r="U77" s="190">
        <f t="shared" si="73"/>
        <v>0</v>
      </c>
    </row>
    <row r="78" spans="1:27" s="95" customFormat="1" ht="12.75" outlineLevel="1" x14ac:dyDescent="0.2">
      <c r="A78" s="178" t="str">
        <f t="shared" si="74"/>
        <v>Select Activity</v>
      </c>
      <c r="B78" s="225" t="str">
        <f t="shared" si="68"/>
        <v>Select Title</v>
      </c>
      <c r="C78" s="121"/>
      <c r="D78" s="122"/>
      <c r="E78" s="121"/>
      <c r="F78" s="121"/>
      <c r="G78" s="123"/>
      <c r="H78" s="123"/>
      <c r="I78" s="123"/>
      <c r="J78" s="123"/>
      <c r="K78" s="123"/>
      <c r="L78" s="123"/>
      <c r="M78" s="232">
        <f t="shared" si="69"/>
        <v>0</v>
      </c>
      <c r="N78" s="160"/>
      <c r="O78" s="149"/>
      <c r="P78" s="188">
        <f t="shared" si="70"/>
        <v>0</v>
      </c>
      <c r="Q78" s="189">
        <f t="shared" si="71"/>
        <v>0</v>
      </c>
      <c r="R78" s="189">
        <f t="shared" si="71"/>
        <v>0</v>
      </c>
      <c r="S78" s="189">
        <f t="shared" si="75"/>
        <v>0</v>
      </c>
      <c r="T78" s="189">
        <f t="shared" si="72"/>
        <v>0</v>
      </c>
      <c r="U78" s="190">
        <f t="shared" si="73"/>
        <v>0</v>
      </c>
    </row>
    <row r="79" spans="1:27" s="95" customFormat="1" ht="12.75" outlineLevel="1" x14ac:dyDescent="0.2">
      <c r="A79" s="179" t="str">
        <f t="shared" si="74"/>
        <v>Select Activity</v>
      </c>
      <c r="B79" s="226" t="str">
        <f t="shared" si="68"/>
        <v>Select Title</v>
      </c>
      <c r="C79" s="124"/>
      <c r="D79" s="125"/>
      <c r="E79" s="124"/>
      <c r="F79" s="124"/>
      <c r="G79" s="126"/>
      <c r="H79" s="126"/>
      <c r="I79" s="126"/>
      <c r="J79" s="126"/>
      <c r="K79" s="126"/>
      <c r="L79" s="126"/>
      <c r="M79" s="233">
        <f t="shared" si="69"/>
        <v>0</v>
      </c>
      <c r="N79" s="161"/>
      <c r="O79" s="149"/>
      <c r="P79" s="191">
        <f t="shared" si="70"/>
        <v>0</v>
      </c>
      <c r="Q79" s="192">
        <f t="shared" si="71"/>
        <v>0</v>
      </c>
      <c r="R79" s="192">
        <f t="shared" si="71"/>
        <v>0</v>
      </c>
      <c r="S79" s="192">
        <f t="shared" si="75"/>
        <v>0</v>
      </c>
      <c r="T79" s="192">
        <f t="shared" si="72"/>
        <v>0</v>
      </c>
      <c r="U79" s="193">
        <f t="shared" si="73"/>
        <v>0</v>
      </c>
    </row>
    <row r="80" spans="1:27" s="113" customFormat="1" x14ac:dyDescent="0.25">
      <c r="A80" s="143" t="str">
        <f>$A$72</f>
        <v>Select Activity</v>
      </c>
      <c r="B80" s="144" t="str">
        <f>$B$72</f>
        <v>Select Title</v>
      </c>
      <c r="C80" s="145"/>
      <c r="D80" s="145"/>
      <c r="E80" s="145"/>
      <c r="F80" s="143" t="s">
        <v>127</v>
      </c>
      <c r="G80" s="114">
        <f>SUM(G73:G79)</f>
        <v>0</v>
      </c>
      <c r="H80" s="114">
        <f>SUM(H73:H79)</f>
        <v>0</v>
      </c>
      <c r="I80" s="114">
        <f>SUM(I73:I79)</f>
        <v>0</v>
      </c>
      <c r="J80" s="114">
        <f t="shared" ref="J80" si="76">SUM(J73:J79)</f>
        <v>0</v>
      </c>
      <c r="K80" s="114">
        <f t="shared" ref="K80:L80" si="77">SUM(K73:K79)</f>
        <v>0</v>
      </c>
      <c r="L80" s="114">
        <f t="shared" si="77"/>
        <v>0</v>
      </c>
      <c r="M80" s="114">
        <f t="shared" ref="M80" si="78">SUM(M73:M79)</f>
        <v>0</v>
      </c>
      <c r="N80" s="163"/>
      <c r="O80" s="152" t="b">
        <f>M80=U80</f>
        <v>1</v>
      </c>
      <c r="P80" s="194">
        <f t="shared" ref="P80" si="79">SUM(P73:P79)</f>
        <v>0</v>
      </c>
      <c r="Q80" s="194">
        <f t="shared" ref="Q80:R80" si="80">SUM(Q73:Q79)</f>
        <v>0</v>
      </c>
      <c r="R80" s="194">
        <f t="shared" si="80"/>
        <v>0</v>
      </c>
      <c r="S80" s="194">
        <f t="shared" ref="S80" si="81">SUM(S73:S79)</f>
        <v>0</v>
      </c>
      <c r="T80" s="194">
        <f t="shared" ref="T80" si="82">SUM(T73:T79)</f>
        <v>0</v>
      </c>
      <c r="U80" s="194">
        <f t="shared" ref="U80" si="83">SUM(U73:U79)</f>
        <v>0</v>
      </c>
      <c r="W80" s="129"/>
      <c r="X80" s="129"/>
      <c r="Y80" s="129"/>
      <c r="Z80" s="129"/>
      <c r="AA80" s="129"/>
    </row>
    <row r="81" spans="1:27" s="95" customFormat="1" ht="12.75" x14ac:dyDescent="0.2">
      <c r="B81" s="117"/>
      <c r="E81" s="166" t="s">
        <v>149</v>
      </c>
      <c r="G81" s="235"/>
      <c r="H81" s="235"/>
      <c r="I81" s="235"/>
      <c r="J81" s="235"/>
      <c r="K81" s="235"/>
      <c r="L81" s="235"/>
      <c r="M81" s="235"/>
      <c r="N81" s="162"/>
      <c r="O81" s="149"/>
      <c r="P81" s="138"/>
      <c r="Q81" s="138"/>
      <c r="R81" s="138"/>
      <c r="S81" s="138"/>
      <c r="T81" s="138"/>
      <c r="U81" s="138"/>
    </row>
    <row r="82" spans="1:27" s="95" customFormat="1" ht="12.75" outlineLevel="1" x14ac:dyDescent="0.2">
      <c r="A82" s="164" t="s">
        <v>165</v>
      </c>
      <c r="B82" s="165" t="s">
        <v>166</v>
      </c>
      <c r="C82" s="107"/>
      <c r="D82" s="107"/>
      <c r="E82" s="107"/>
      <c r="F82" s="107"/>
      <c r="G82" s="234"/>
      <c r="H82" s="234"/>
      <c r="I82" s="234"/>
      <c r="J82" s="234"/>
      <c r="K82" s="234"/>
      <c r="L82" s="234"/>
      <c r="M82" s="234"/>
      <c r="N82" s="158"/>
      <c r="O82" s="151"/>
      <c r="P82" s="141"/>
      <c r="Q82" s="141"/>
      <c r="R82" s="141"/>
      <c r="S82" s="138"/>
      <c r="T82" s="138"/>
      <c r="U82" s="138"/>
    </row>
    <row r="83" spans="1:27" s="95" customFormat="1" ht="12.75" outlineLevel="1" x14ac:dyDescent="0.2">
      <c r="A83" s="177" t="str">
        <f>$A$82</f>
        <v>Select Activity</v>
      </c>
      <c r="B83" s="224" t="str">
        <f t="shared" ref="B83:B89" si="84">$B$82</f>
        <v>Select Title</v>
      </c>
      <c r="C83" s="118"/>
      <c r="D83" s="119"/>
      <c r="E83" s="118"/>
      <c r="F83" s="118"/>
      <c r="G83" s="120"/>
      <c r="H83" s="120"/>
      <c r="I83" s="120"/>
      <c r="J83" s="120"/>
      <c r="K83" s="120"/>
      <c r="L83" s="120"/>
      <c r="M83" s="231">
        <f t="shared" ref="M83:M89" si="85">SUM(I83:L83)</f>
        <v>0</v>
      </c>
      <c r="N83" s="159"/>
      <c r="O83" s="149"/>
      <c r="P83" s="185">
        <f t="shared" ref="P83:P89" si="86">I83*$U$28</f>
        <v>0</v>
      </c>
      <c r="Q83" s="186">
        <f t="shared" ref="Q83:R89" si="87">(I83*$U$29)+(J83*$U$28)</f>
        <v>0</v>
      </c>
      <c r="R83" s="186">
        <f t="shared" si="87"/>
        <v>0</v>
      </c>
      <c r="S83" s="186">
        <f>(K83*$U$29)+($L83*$U$28)</f>
        <v>0</v>
      </c>
      <c r="T83" s="186">
        <f t="shared" ref="T83:T89" si="88">(L83*$U$29)</f>
        <v>0</v>
      </c>
      <c r="U83" s="187">
        <f t="shared" ref="U83:U89" si="89">SUM(P83:T83)</f>
        <v>0</v>
      </c>
    </row>
    <row r="84" spans="1:27" s="95" customFormat="1" ht="12.75" outlineLevel="1" x14ac:dyDescent="0.2">
      <c r="A84" s="178" t="str">
        <f t="shared" ref="A84:A89" si="90">$A$82</f>
        <v>Select Activity</v>
      </c>
      <c r="B84" s="225" t="str">
        <f t="shared" si="84"/>
        <v>Select Title</v>
      </c>
      <c r="C84" s="121"/>
      <c r="D84" s="122"/>
      <c r="E84" s="121"/>
      <c r="F84" s="121"/>
      <c r="G84" s="123"/>
      <c r="H84" s="123"/>
      <c r="I84" s="123"/>
      <c r="J84" s="123"/>
      <c r="K84" s="123"/>
      <c r="L84" s="123"/>
      <c r="M84" s="232">
        <f t="shared" si="85"/>
        <v>0</v>
      </c>
      <c r="N84" s="160"/>
      <c r="O84" s="149"/>
      <c r="P84" s="188">
        <f t="shared" si="86"/>
        <v>0</v>
      </c>
      <c r="Q84" s="189">
        <f t="shared" si="87"/>
        <v>0</v>
      </c>
      <c r="R84" s="189">
        <f t="shared" si="87"/>
        <v>0</v>
      </c>
      <c r="S84" s="189">
        <f t="shared" ref="S84:S89" si="91">(K84*$U$29)+($L84*$U$28)</f>
        <v>0</v>
      </c>
      <c r="T84" s="189">
        <f t="shared" si="88"/>
        <v>0</v>
      </c>
      <c r="U84" s="190">
        <f t="shared" si="89"/>
        <v>0</v>
      </c>
    </row>
    <row r="85" spans="1:27" s="95" customFormat="1" ht="12.75" outlineLevel="1" x14ac:dyDescent="0.2">
      <c r="A85" s="178" t="str">
        <f t="shared" si="90"/>
        <v>Select Activity</v>
      </c>
      <c r="B85" s="225" t="str">
        <f t="shared" si="84"/>
        <v>Select Title</v>
      </c>
      <c r="C85" s="121"/>
      <c r="D85" s="122"/>
      <c r="E85" s="121"/>
      <c r="F85" s="121"/>
      <c r="G85" s="123"/>
      <c r="H85" s="123"/>
      <c r="I85" s="123"/>
      <c r="J85" s="123"/>
      <c r="K85" s="123"/>
      <c r="L85" s="123"/>
      <c r="M85" s="232">
        <f t="shared" si="85"/>
        <v>0</v>
      </c>
      <c r="N85" s="160"/>
      <c r="O85" s="149"/>
      <c r="P85" s="188">
        <f t="shared" si="86"/>
        <v>0</v>
      </c>
      <c r="Q85" s="189">
        <f t="shared" si="87"/>
        <v>0</v>
      </c>
      <c r="R85" s="189">
        <f t="shared" si="87"/>
        <v>0</v>
      </c>
      <c r="S85" s="189">
        <f t="shared" si="91"/>
        <v>0</v>
      </c>
      <c r="T85" s="189">
        <f t="shared" si="88"/>
        <v>0</v>
      </c>
      <c r="U85" s="190">
        <f t="shared" si="89"/>
        <v>0</v>
      </c>
    </row>
    <row r="86" spans="1:27" s="95" customFormat="1" ht="12.75" outlineLevel="1" x14ac:dyDescent="0.2">
      <c r="A86" s="178" t="str">
        <f t="shared" si="90"/>
        <v>Select Activity</v>
      </c>
      <c r="B86" s="225" t="str">
        <f t="shared" si="84"/>
        <v>Select Title</v>
      </c>
      <c r="C86" s="121"/>
      <c r="D86" s="122"/>
      <c r="E86" s="121"/>
      <c r="F86" s="121"/>
      <c r="G86" s="123"/>
      <c r="H86" s="123"/>
      <c r="I86" s="123"/>
      <c r="J86" s="123"/>
      <c r="K86" s="123"/>
      <c r="L86" s="123"/>
      <c r="M86" s="232">
        <f t="shared" si="85"/>
        <v>0</v>
      </c>
      <c r="N86" s="160"/>
      <c r="O86" s="149"/>
      <c r="P86" s="188">
        <f t="shared" si="86"/>
        <v>0</v>
      </c>
      <c r="Q86" s="189">
        <f t="shared" si="87"/>
        <v>0</v>
      </c>
      <c r="R86" s="189">
        <f t="shared" si="87"/>
        <v>0</v>
      </c>
      <c r="S86" s="189">
        <f t="shared" si="91"/>
        <v>0</v>
      </c>
      <c r="T86" s="189">
        <f t="shared" si="88"/>
        <v>0</v>
      </c>
      <c r="U86" s="190">
        <f t="shared" si="89"/>
        <v>0</v>
      </c>
    </row>
    <row r="87" spans="1:27" s="95" customFormat="1" ht="12.75" outlineLevel="1" x14ac:dyDescent="0.2">
      <c r="A87" s="178" t="str">
        <f t="shared" si="90"/>
        <v>Select Activity</v>
      </c>
      <c r="B87" s="225" t="str">
        <f t="shared" si="84"/>
        <v>Select Title</v>
      </c>
      <c r="C87" s="121"/>
      <c r="D87" s="122"/>
      <c r="E87" s="121"/>
      <c r="F87" s="121"/>
      <c r="G87" s="123"/>
      <c r="H87" s="123"/>
      <c r="I87" s="123"/>
      <c r="J87" s="123"/>
      <c r="K87" s="123"/>
      <c r="L87" s="123"/>
      <c r="M87" s="232">
        <f t="shared" si="85"/>
        <v>0</v>
      </c>
      <c r="N87" s="160"/>
      <c r="O87" s="149"/>
      <c r="P87" s="188">
        <f t="shared" si="86"/>
        <v>0</v>
      </c>
      <c r="Q87" s="189">
        <f t="shared" si="87"/>
        <v>0</v>
      </c>
      <c r="R87" s="189">
        <f t="shared" si="87"/>
        <v>0</v>
      </c>
      <c r="S87" s="189">
        <f t="shared" si="91"/>
        <v>0</v>
      </c>
      <c r="T87" s="189">
        <f t="shared" si="88"/>
        <v>0</v>
      </c>
      <c r="U87" s="190">
        <f t="shared" si="89"/>
        <v>0</v>
      </c>
    </row>
    <row r="88" spans="1:27" s="95" customFormat="1" ht="12.75" outlineLevel="1" x14ac:dyDescent="0.2">
      <c r="A88" s="178" t="str">
        <f t="shared" si="90"/>
        <v>Select Activity</v>
      </c>
      <c r="B88" s="225" t="str">
        <f t="shared" si="84"/>
        <v>Select Title</v>
      </c>
      <c r="C88" s="121"/>
      <c r="D88" s="122"/>
      <c r="E88" s="121"/>
      <c r="F88" s="121"/>
      <c r="G88" s="123"/>
      <c r="H88" s="123"/>
      <c r="I88" s="123"/>
      <c r="J88" s="123"/>
      <c r="K88" s="123"/>
      <c r="L88" s="123"/>
      <c r="M88" s="232">
        <f t="shared" si="85"/>
        <v>0</v>
      </c>
      <c r="N88" s="160"/>
      <c r="O88" s="149"/>
      <c r="P88" s="188">
        <f t="shared" si="86"/>
        <v>0</v>
      </c>
      <c r="Q88" s="189">
        <f t="shared" si="87"/>
        <v>0</v>
      </c>
      <c r="R88" s="189">
        <f t="shared" si="87"/>
        <v>0</v>
      </c>
      <c r="S88" s="189">
        <f t="shared" si="91"/>
        <v>0</v>
      </c>
      <c r="T88" s="189">
        <f t="shared" si="88"/>
        <v>0</v>
      </c>
      <c r="U88" s="190">
        <f t="shared" si="89"/>
        <v>0</v>
      </c>
    </row>
    <row r="89" spans="1:27" s="95" customFormat="1" ht="12.75" outlineLevel="1" x14ac:dyDescent="0.2">
      <c r="A89" s="179" t="str">
        <f t="shared" si="90"/>
        <v>Select Activity</v>
      </c>
      <c r="B89" s="226" t="str">
        <f t="shared" si="84"/>
        <v>Select Title</v>
      </c>
      <c r="C89" s="124"/>
      <c r="D89" s="125"/>
      <c r="E89" s="124"/>
      <c r="F89" s="124"/>
      <c r="G89" s="126"/>
      <c r="H89" s="126"/>
      <c r="I89" s="126"/>
      <c r="J89" s="126"/>
      <c r="K89" s="126"/>
      <c r="L89" s="126"/>
      <c r="M89" s="233">
        <f t="shared" si="85"/>
        <v>0</v>
      </c>
      <c r="N89" s="161"/>
      <c r="O89" s="149"/>
      <c r="P89" s="191">
        <f t="shared" si="86"/>
        <v>0</v>
      </c>
      <c r="Q89" s="192">
        <f t="shared" si="87"/>
        <v>0</v>
      </c>
      <c r="R89" s="192">
        <f t="shared" si="87"/>
        <v>0</v>
      </c>
      <c r="S89" s="192">
        <f t="shared" si="91"/>
        <v>0</v>
      </c>
      <c r="T89" s="192">
        <f t="shared" si="88"/>
        <v>0</v>
      </c>
      <c r="U89" s="193">
        <f t="shared" si="89"/>
        <v>0</v>
      </c>
    </row>
    <row r="90" spans="1:27" s="113" customFormat="1" x14ac:dyDescent="0.25">
      <c r="A90" s="143" t="str">
        <f>$A$82</f>
        <v>Select Activity</v>
      </c>
      <c r="B90" s="144" t="str">
        <f>$B$82</f>
        <v>Select Title</v>
      </c>
      <c r="C90" s="145"/>
      <c r="D90" s="145"/>
      <c r="E90" s="145"/>
      <c r="F90" s="143" t="s">
        <v>127</v>
      </c>
      <c r="G90" s="114">
        <f>SUM(G83:G89)</f>
        <v>0</v>
      </c>
      <c r="H90" s="114">
        <f>SUM(H83:H89)</f>
        <v>0</v>
      </c>
      <c r="I90" s="114">
        <f t="shared" ref="I90" si="92">SUM(I83:I89)</f>
        <v>0</v>
      </c>
      <c r="J90" s="114">
        <f t="shared" ref="J90" si="93">SUM(J83:J89)</f>
        <v>0</v>
      </c>
      <c r="K90" s="114">
        <f t="shared" ref="K90:L90" si="94">SUM(K83:K89)</f>
        <v>0</v>
      </c>
      <c r="L90" s="114">
        <f t="shared" si="94"/>
        <v>0</v>
      </c>
      <c r="M90" s="114">
        <f t="shared" ref="M90" si="95">SUM(M83:M89)</f>
        <v>0</v>
      </c>
      <c r="N90" s="163"/>
      <c r="O90" s="152" t="b">
        <f>M90=U90</f>
        <v>1</v>
      </c>
      <c r="P90" s="194">
        <f t="shared" ref="P90" si="96">SUM(P83:P89)</f>
        <v>0</v>
      </c>
      <c r="Q90" s="194">
        <f t="shared" ref="Q90:R90" si="97">SUM(Q83:Q89)</f>
        <v>0</v>
      </c>
      <c r="R90" s="194">
        <f t="shared" si="97"/>
        <v>0</v>
      </c>
      <c r="S90" s="194">
        <f t="shared" ref="S90" si="98">SUM(S83:S89)</f>
        <v>0</v>
      </c>
      <c r="T90" s="194">
        <f t="shared" ref="T90" si="99">SUM(T83:T89)</f>
        <v>0</v>
      </c>
      <c r="U90" s="194">
        <f t="shared" ref="U90" si="100">SUM(U83:U89)</f>
        <v>0</v>
      </c>
      <c r="W90" s="129"/>
      <c r="X90" s="129"/>
      <c r="Y90" s="129"/>
      <c r="Z90" s="129"/>
      <c r="AA90" s="129"/>
    </row>
    <row r="91" spans="1:27" s="95" customFormat="1" ht="12.75" x14ac:dyDescent="0.2">
      <c r="B91" s="117"/>
      <c r="E91" s="166" t="s">
        <v>149</v>
      </c>
      <c r="G91" s="235"/>
      <c r="H91" s="235"/>
      <c r="I91" s="235"/>
      <c r="J91" s="235"/>
      <c r="K91" s="235"/>
      <c r="L91" s="235"/>
      <c r="M91" s="235"/>
      <c r="N91" s="162"/>
      <c r="O91" s="149"/>
      <c r="P91" s="138"/>
      <c r="Q91" s="138"/>
      <c r="R91" s="138"/>
      <c r="S91" s="138"/>
      <c r="T91" s="138"/>
      <c r="U91" s="138"/>
    </row>
    <row r="92" spans="1:27" s="95" customFormat="1" ht="12.75" outlineLevel="1" x14ac:dyDescent="0.2">
      <c r="A92" s="164" t="s">
        <v>165</v>
      </c>
      <c r="B92" s="165" t="s">
        <v>166</v>
      </c>
      <c r="C92" s="107"/>
      <c r="D92" s="107"/>
      <c r="E92" s="107"/>
      <c r="F92" s="107"/>
      <c r="G92" s="234"/>
      <c r="H92" s="234"/>
      <c r="I92" s="234"/>
      <c r="J92" s="234"/>
      <c r="K92" s="234"/>
      <c r="L92" s="234"/>
      <c r="M92" s="234"/>
      <c r="N92" s="158"/>
      <c r="O92" s="151"/>
      <c r="P92" s="141"/>
      <c r="Q92" s="141"/>
      <c r="R92" s="141"/>
      <c r="S92" s="138"/>
      <c r="T92" s="138"/>
      <c r="U92" s="138"/>
    </row>
    <row r="93" spans="1:27" s="95" customFormat="1" ht="12.75" outlineLevel="1" x14ac:dyDescent="0.2">
      <c r="A93" s="177" t="str">
        <f>$A$92</f>
        <v>Select Activity</v>
      </c>
      <c r="B93" s="224" t="str">
        <f t="shared" ref="B93:B99" si="101">$B$92</f>
        <v>Select Title</v>
      </c>
      <c r="C93" s="118"/>
      <c r="D93" s="119"/>
      <c r="E93" s="118"/>
      <c r="F93" s="118"/>
      <c r="G93" s="120"/>
      <c r="H93" s="120"/>
      <c r="I93" s="120"/>
      <c r="J93" s="120"/>
      <c r="K93" s="120"/>
      <c r="L93" s="120"/>
      <c r="M93" s="231">
        <f t="shared" ref="M93:M99" si="102">SUM(I93:L93)</f>
        <v>0</v>
      </c>
      <c r="N93" s="159"/>
      <c r="O93" s="149"/>
      <c r="P93" s="185">
        <f t="shared" ref="P93:P99" si="103">I93*$U$28</f>
        <v>0</v>
      </c>
      <c r="Q93" s="186">
        <f t="shared" ref="Q93:R99" si="104">(I93*$U$29)+(J93*$U$28)</f>
        <v>0</v>
      </c>
      <c r="R93" s="186">
        <f t="shared" si="104"/>
        <v>0</v>
      </c>
      <c r="S93" s="186">
        <f>(K93*$U$29)+($L93*$U$28)</f>
        <v>0</v>
      </c>
      <c r="T93" s="186">
        <f t="shared" ref="T93:T99" si="105">(L93*$U$29)</f>
        <v>0</v>
      </c>
      <c r="U93" s="187">
        <f t="shared" ref="U93:U99" si="106">SUM(P93:T93)</f>
        <v>0</v>
      </c>
    </row>
    <row r="94" spans="1:27" s="95" customFormat="1" ht="12.75" outlineLevel="1" x14ac:dyDescent="0.2">
      <c r="A94" s="178" t="str">
        <f t="shared" ref="A94:A99" si="107">$A$92</f>
        <v>Select Activity</v>
      </c>
      <c r="B94" s="225" t="str">
        <f t="shared" si="101"/>
        <v>Select Title</v>
      </c>
      <c r="C94" s="121"/>
      <c r="D94" s="122"/>
      <c r="E94" s="121"/>
      <c r="F94" s="121"/>
      <c r="G94" s="123"/>
      <c r="H94" s="123"/>
      <c r="I94" s="123"/>
      <c r="J94" s="123"/>
      <c r="K94" s="123"/>
      <c r="L94" s="123"/>
      <c r="M94" s="232">
        <f t="shared" si="102"/>
        <v>0</v>
      </c>
      <c r="N94" s="160"/>
      <c r="O94" s="149"/>
      <c r="P94" s="188">
        <f t="shared" si="103"/>
        <v>0</v>
      </c>
      <c r="Q94" s="189">
        <f t="shared" si="104"/>
        <v>0</v>
      </c>
      <c r="R94" s="189">
        <f t="shared" si="104"/>
        <v>0</v>
      </c>
      <c r="S94" s="189">
        <f t="shared" ref="S94:S99" si="108">(K94*$U$29)+($L94*$U$28)</f>
        <v>0</v>
      </c>
      <c r="T94" s="189">
        <f t="shared" si="105"/>
        <v>0</v>
      </c>
      <c r="U94" s="190">
        <f t="shared" si="106"/>
        <v>0</v>
      </c>
    </row>
    <row r="95" spans="1:27" s="95" customFormat="1" ht="12.75" outlineLevel="1" x14ac:dyDescent="0.2">
      <c r="A95" s="178" t="str">
        <f t="shared" si="107"/>
        <v>Select Activity</v>
      </c>
      <c r="B95" s="225" t="str">
        <f t="shared" si="101"/>
        <v>Select Title</v>
      </c>
      <c r="C95" s="121"/>
      <c r="D95" s="122"/>
      <c r="E95" s="121"/>
      <c r="F95" s="121"/>
      <c r="G95" s="123"/>
      <c r="H95" s="123"/>
      <c r="I95" s="123"/>
      <c r="J95" s="123"/>
      <c r="K95" s="123"/>
      <c r="L95" s="123"/>
      <c r="M95" s="232">
        <f t="shared" si="102"/>
        <v>0</v>
      </c>
      <c r="N95" s="160"/>
      <c r="O95" s="149"/>
      <c r="P95" s="188">
        <f t="shared" si="103"/>
        <v>0</v>
      </c>
      <c r="Q95" s="189">
        <f t="shared" si="104"/>
        <v>0</v>
      </c>
      <c r="R95" s="189">
        <f t="shared" si="104"/>
        <v>0</v>
      </c>
      <c r="S95" s="189">
        <f t="shared" si="108"/>
        <v>0</v>
      </c>
      <c r="T95" s="189">
        <f t="shared" si="105"/>
        <v>0</v>
      </c>
      <c r="U95" s="190">
        <f t="shared" si="106"/>
        <v>0</v>
      </c>
    </row>
    <row r="96" spans="1:27" s="95" customFormat="1" ht="12.75" outlineLevel="1" x14ac:dyDescent="0.2">
      <c r="A96" s="178" t="str">
        <f t="shared" si="107"/>
        <v>Select Activity</v>
      </c>
      <c r="B96" s="225" t="str">
        <f t="shared" si="101"/>
        <v>Select Title</v>
      </c>
      <c r="C96" s="121"/>
      <c r="D96" s="122"/>
      <c r="E96" s="121"/>
      <c r="F96" s="121"/>
      <c r="G96" s="123"/>
      <c r="H96" s="123"/>
      <c r="I96" s="123"/>
      <c r="J96" s="123"/>
      <c r="K96" s="123"/>
      <c r="L96" s="123"/>
      <c r="M96" s="232">
        <f t="shared" si="102"/>
        <v>0</v>
      </c>
      <c r="N96" s="160"/>
      <c r="O96" s="149"/>
      <c r="P96" s="188">
        <f t="shared" si="103"/>
        <v>0</v>
      </c>
      <c r="Q96" s="189">
        <f t="shared" si="104"/>
        <v>0</v>
      </c>
      <c r="R96" s="189">
        <f t="shared" si="104"/>
        <v>0</v>
      </c>
      <c r="S96" s="189">
        <f t="shared" si="108"/>
        <v>0</v>
      </c>
      <c r="T96" s="189">
        <f t="shared" si="105"/>
        <v>0</v>
      </c>
      <c r="U96" s="190">
        <f t="shared" si="106"/>
        <v>0</v>
      </c>
    </row>
    <row r="97" spans="1:27" s="95" customFormat="1" ht="12.75" outlineLevel="1" x14ac:dyDescent="0.2">
      <c r="A97" s="178" t="str">
        <f t="shared" si="107"/>
        <v>Select Activity</v>
      </c>
      <c r="B97" s="225" t="str">
        <f t="shared" si="101"/>
        <v>Select Title</v>
      </c>
      <c r="C97" s="121"/>
      <c r="D97" s="122"/>
      <c r="E97" s="121"/>
      <c r="F97" s="121"/>
      <c r="G97" s="123"/>
      <c r="H97" s="123"/>
      <c r="I97" s="123"/>
      <c r="J97" s="123"/>
      <c r="K97" s="123"/>
      <c r="L97" s="123"/>
      <c r="M97" s="232">
        <f t="shared" si="102"/>
        <v>0</v>
      </c>
      <c r="N97" s="160"/>
      <c r="O97" s="149"/>
      <c r="P97" s="188">
        <f t="shared" si="103"/>
        <v>0</v>
      </c>
      <c r="Q97" s="189">
        <f t="shared" si="104"/>
        <v>0</v>
      </c>
      <c r="R97" s="189">
        <f t="shared" si="104"/>
        <v>0</v>
      </c>
      <c r="S97" s="189">
        <f t="shared" si="108"/>
        <v>0</v>
      </c>
      <c r="T97" s="189">
        <f t="shared" si="105"/>
        <v>0</v>
      </c>
      <c r="U97" s="190">
        <f t="shared" si="106"/>
        <v>0</v>
      </c>
    </row>
    <row r="98" spans="1:27" s="95" customFormat="1" ht="12.75" outlineLevel="1" x14ac:dyDescent="0.2">
      <c r="A98" s="178" t="str">
        <f t="shared" si="107"/>
        <v>Select Activity</v>
      </c>
      <c r="B98" s="225" t="str">
        <f t="shared" si="101"/>
        <v>Select Title</v>
      </c>
      <c r="C98" s="121"/>
      <c r="D98" s="122"/>
      <c r="E98" s="121"/>
      <c r="F98" s="121"/>
      <c r="G98" s="123"/>
      <c r="H98" s="123"/>
      <c r="I98" s="123"/>
      <c r="J98" s="123"/>
      <c r="K98" s="123"/>
      <c r="L98" s="123"/>
      <c r="M98" s="232">
        <f t="shared" si="102"/>
        <v>0</v>
      </c>
      <c r="N98" s="160"/>
      <c r="O98" s="149"/>
      <c r="P98" s="188">
        <f t="shared" si="103"/>
        <v>0</v>
      </c>
      <c r="Q98" s="189">
        <f t="shared" si="104"/>
        <v>0</v>
      </c>
      <c r="R98" s="189">
        <f t="shared" si="104"/>
        <v>0</v>
      </c>
      <c r="S98" s="189">
        <f t="shared" si="108"/>
        <v>0</v>
      </c>
      <c r="T98" s="189">
        <f t="shared" si="105"/>
        <v>0</v>
      </c>
      <c r="U98" s="190">
        <f t="shared" si="106"/>
        <v>0</v>
      </c>
    </row>
    <row r="99" spans="1:27" s="95" customFormat="1" ht="12.75" outlineLevel="1" x14ac:dyDescent="0.2">
      <c r="A99" s="179" t="str">
        <f t="shared" si="107"/>
        <v>Select Activity</v>
      </c>
      <c r="B99" s="226" t="str">
        <f t="shared" si="101"/>
        <v>Select Title</v>
      </c>
      <c r="C99" s="124"/>
      <c r="D99" s="125"/>
      <c r="E99" s="124"/>
      <c r="F99" s="124"/>
      <c r="G99" s="126"/>
      <c r="H99" s="126"/>
      <c r="I99" s="126"/>
      <c r="J99" s="126"/>
      <c r="K99" s="126"/>
      <c r="L99" s="126"/>
      <c r="M99" s="233">
        <f t="shared" si="102"/>
        <v>0</v>
      </c>
      <c r="N99" s="161"/>
      <c r="O99" s="149"/>
      <c r="P99" s="191">
        <f t="shared" si="103"/>
        <v>0</v>
      </c>
      <c r="Q99" s="192">
        <f t="shared" si="104"/>
        <v>0</v>
      </c>
      <c r="R99" s="192">
        <f t="shared" si="104"/>
        <v>0</v>
      </c>
      <c r="S99" s="192">
        <f t="shared" si="108"/>
        <v>0</v>
      </c>
      <c r="T99" s="192">
        <f t="shared" si="105"/>
        <v>0</v>
      </c>
      <c r="U99" s="193">
        <f t="shared" si="106"/>
        <v>0</v>
      </c>
    </row>
    <row r="100" spans="1:27" s="113" customFormat="1" x14ac:dyDescent="0.25">
      <c r="A100" s="143" t="str">
        <f>$A$92</f>
        <v>Select Activity</v>
      </c>
      <c r="B100" s="144" t="str">
        <f>$B$92</f>
        <v>Select Title</v>
      </c>
      <c r="C100" s="145"/>
      <c r="D100" s="145"/>
      <c r="E100" s="145"/>
      <c r="F100" s="143" t="s">
        <v>127</v>
      </c>
      <c r="G100" s="114">
        <f>SUM(G93:G99)</f>
        <v>0</v>
      </c>
      <c r="H100" s="114">
        <f>SUM(H93:H99)</f>
        <v>0</v>
      </c>
      <c r="I100" s="114">
        <f t="shared" ref="I100" si="109">SUM(I93:I99)</f>
        <v>0</v>
      </c>
      <c r="J100" s="114">
        <f t="shared" ref="J100" si="110">SUM(J93:J99)</f>
        <v>0</v>
      </c>
      <c r="K100" s="114">
        <f t="shared" ref="K100:L100" si="111">SUM(K93:K99)</f>
        <v>0</v>
      </c>
      <c r="L100" s="114">
        <f t="shared" si="111"/>
        <v>0</v>
      </c>
      <c r="M100" s="114">
        <f t="shared" ref="M100" si="112">SUM(M93:M99)</f>
        <v>0</v>
      </c>
      <c r="N100" s="163"/>
      <c r="O100" s="152" t="b">
        <f>M100=U100</f>
        <v>1</v>
      </c>
      <c r="P100" s="194">
        <f t="shared" ref="P100" si="113">SUM(P93:P99)</f>
        <v>0</v>
      </c>
      <c r="Q100" s="194">
        <f t="shared" ref="Q100:R100" si="114">SUM(Q93:Q99)</f>
        <v>0</v>
      </c>
      <c r="R100" s="194">
        <f t="shared" si="114"/>
        <v>0</v>
      </c>
      <c r="S100" s="194">
        <f t="shared" ref="S100" si="115">SUM(S93:S99)</f>
        <v>0</v>
      </c>
      <c r="T100" s="194">
        <f t="shared" ref="T100" si="116">SUM(T93:T99)</f>
        <v>0</v>
      </c>
      <c r="U100" s="194">
        <f t="shared" ref="U100" si="117">SUM(U93:U99)</f>
        <v>0</v>
      </c>
      <c r="W100" s="129"/>
      <c r="X100" s="129"/>
      <c r="Y100" s="129"/>
      <c r="Z100" s="129"/>
      <c r="AA100" s="129"/>
    </row>
    <row r="101" spans="1:27" x14ac:dyDescent="0.25">
      <c r="G101" s="236"/>
      <c r="H101" s="236"/>
      <c r="I101" s="236"/>
      <c r="J101" s="236"/>
      <c r="K101" s="236"/>
      <c r="L101" s="236"/>
      <c r="M101" s="236"/>
      <c r="V101" s="89"/>
      <c r="W101" s="89"/>
    </row>
    <row r="102" spans="1:27" x14ac:dyDescent="0.25">
      <c r="B102" s="182"/>
      <c r="C102" s="181"/>
      <c r="D102" s="181"/>
      <c r="E102" s="181"/>
      <c r="F102" s="181" t="s">
        <v>198</v>
      </c>
      <c r="G102" s="237">
        <f>SUMIF($F$32:$F$101,"Subtotal",G32:G101)</f>
        <v>0</v>
      </c>
      <c r="H102" s="237">
        <f>SUMIF($F$32:$F$101,"Subtotal",H32:H101)</f>
        <v>0</v>
      </c>
      <c r="I102" s="237">
        <f>SUMIF($F$32:$F$101,"Subtotal",I32:I101)</f>
        <v>0</v>
      </c>
      <c r="J102" s="237">
        <f>SUMIF($F$32:$F$101,"Subtotal",J32:J101)</f>
        <v>0</v>
      </c>
      <c r="K102" s="237"/>
      <c r="L102" s="237">
        <f>SUMIF($F$32:$F$101,"Subtotal",L32:L101)</f>
        <v>0</v>
      </c>
      <c r="M102" s="237">
        <f>SUMIF($F$32:$F$101,"Subtotal",M32:M101)</f>
        <v>0</v>
      </c>
      <c r="N102" s="195"/>
      <c r="O102" s="183"/>
      <c r="P102" s="184">
        <f t="shared" ref="P102:U102" si="118">SUMIF($F$32:$F$101,"Subtotal",P32:P101)</f>
        <v>0</v>
      </c>
      <c r="Q102" s="184">
        <f t="shared" si="118"/>
        <v>0</v>
      </c>
      <c r="R102" s="184">
        <f t="shared" si="118"/>
        <v>0</v>
      </c>
      <c r="S102" s="184">
        <f t="shared" si="118"/>
        <v>0</v>
      </c>
      <c r="T102" s="184">
        <f t="shared" si="118"/>
        <v>0</v>
      </c>
      <c r="U102" s="184">
        <f t="shared" si="118"/>
        <v>0</v>
      </c>
      <c r="V102" s="89"/>
      <c r="W102" s="89"/>
    </row>
    <row r="103" spans="1:27" x14ac:dyDescent="0.25">
      <c r="V103" s="89"/>
      <c r="W103" s="89"/>
    </row>
    <row r="104" spans="1:27" x14ac:dyDescent="0.25">
      <c r="W104" s="89"/>
    </row>
    <row r="105" spans="1:27" x14ac:dyDescent="0.25">
      <c r="W105" s="89"/>
    </row>
  </sheetData>
  <dataConsolidate/>
  <dataValidations xWindow="521" yWindow="862" count="2">
    <dataValidation type="list" allowBlank="1" showInputMessage="1" showErrorMessage="1" promptTitle="Line Item" prompt="Please select from drop down list. List defined by TFRI." sqref="C43 C93 C83 C73 C63 C53" xr:uid="{01819171-1BDF-4ABF-B658-3165E63745AE}">
      <formula1>$D$33:$D$39</formula1>
    </dataValidation>
    <dataValidation type="list" allowBlank="1" showErrorMessage="1" errorTitle="Select from list" error="Please select from TFRI pre-defined drop down list._x000a_" promptTitle="Line Item" prompt="Please select from drop down list. List defined by TFRI." sqref="C94:C99 C84:C89 C74:C79 C64:C69 C54:C59 C44:C49" xr:uid="{0FF32032-DE12-4B1C-93A6-55C300AF48DE}">
      <formula1>$D$33:$D$39</formula1>
    </dataValidation>
  </dataValidations>
  <pageMargins left="0.59055118110236227" right="0.39370078740157483" top="0.39370078740157483" bottom="0.49212598425196852" header="0.19685039370078741" footer="0.19685039370078741"/>
  <pageSetup paperSize="5" scale="78" orientation="landscape" r:id="rId1"/>
  <headerFooter>
    <oddFooter>&amp;L2017 PPG COMPETITION&amp;R&amp;A
Page &amp;P/&amp;N</oddFooter>
  </headerFooter>
  <colBreaks count="1" manualBreakCount="1">
    <brk id="14" max="1048575" man="1"/>
  </colBreaks>
  <drawing r:id="rId2"/>
  <extLst>
    <ext xmlns:x14="http://schemas.microsoft.com/office/spreadsheetml/2009/9/main" uri="{CCE6A557-97BC-4b89-ADB6-D9C93CAAB3DF}">
      <x14:dataValidations xmlns:xm="http://schemas.microsoft.com/office/excel/2006/main" xWindow="521" yWindow="862" count="8">
        <x14:dataValidation type="list" allowBlank="1" showInputMessage="1" showErrorMessage="1" promptTitle="Line Item" prompt="Please select from drop down list. List defined by TFRI." xr:uid="{A534591F-CEA7-473A-ACED-942AD7F0E670}">
          <x14:formula1>
            <xm:f>'c. Activity Table'!$D$31:$D$37</xm:f>
          </x14:formula1>
          <xm:sqref>C33</xm:sqref>
        </x14:dataValidation>
        <x14:dataValidation type="list" allowBlank="1" showErrorMessage="1" errorTitle="Select from list" error="Please select from TFRI pre-defined drop down list._x000a_" promptTitle="Line Item" prompt="Please select from drop down list. List defined by TFRI." xr:uid="{8ABAD7FE-54E7-410F-8AC7-93089BB58BCD}">
          <x14:formula1>
            <xm:f>'c. Activity Table'!$D$31:$D$37</xm:f>
          </x14:formula1>
          <xm:sqref>C34:C39</xm:sqref>
        </x14:dataValidation>
        <x14:dataValidation type="list" allowBlank="1" showErrorMessage="1" errorTitle="Select from list" error="Please select drom drop down list." xr:uid="{1A9D06FC-887F-4251-AC70-1065B45ED15E}">
          <x14:formula1>
            <xm:f>OFFSET('b. PI Table'!$F$13,0,0,COUNTA('b. PI Table'!$F$13:$F$37),1)</xm:f>
          </x14:formula1>
          <xm:sqref>F34:F39 F44:F49 F54:F59 F64:F69 F74:F79 F84:F89 F94:F99</xm:sqref>
        </x14:dataValidation>
        <x14:dataValidation type="list" allowBlank="1" showInputMessage="1" showErrorMessage="1" promptTitle="Institution" prompt="Please select from drop down list. List defined in PI Table." xr:uid="{AE6CD391-C79A-466E-A8C4-5DF42569AA81}">
          <x14:formula1>
            <xm:f>OFFSET('b. PI Table'!$F$13,0,0,COUNTA('b. PI Table'!$F$13:$F$37),1)</xm:f>
          </x14:formula1>
          <xm:sqref>F33 F43 F53 F63 F73 F83 F93</xm:sqref>
        </x14:dataValidation>
        <x14:dataValidation type="list" allowBlank="1" showInputMessage="1" showErrorMessage="1" promptTitle="PI" prompt="Please select from drop down list. List defined in PI Table." xr:uid="{6CB04DE6-3EC2-4710-AF79-6DFA0E1E8288}">
          <x14:formula1>
            <xm:f>'b. PI Table'!$E$13:$E$37</xm:f>
          </x14:formula1>
          <xm:sqref>E33 E43 E53 E63 E73 E83 E93</xm:sqref>
        </x14:dataValidation>
        <x14:dataValidation type="list" allowBlank="1" showErrorMessage="1" errorTitle="Select from List" error="Please select from drop down list." promptTitle="PI" prompt="Please select from drop down list. List defined in PI Table." xr:uid="{764E0FEE-D2C8-4637-881B-112BFC2496A3}">
          <x14:formula1>
            <xm:f>'b. PI Table'!$E$13:$E$37</xm:f>
          </x14:formula1>
          <xm:sqref>E34:E39 E44:E49 E54:E59 E64:E69 E74:E79 E84:E89 E94:E99</xm:sqref>
        </x14:dataValidation>
        <x14:dataValidation type="list" allowBlank="1" showInputMessage="1" showErrorMessage="1" promptTitle="Activity Title" prompt="Please select from Activity Table tab." xr:uid="{00AA7D95-2A2B-4BE6-8462-56DC28DF2FBA}">
          <x14:formula1>
            <xm:f>'c. Activity Table'!$D$11:$D$18</xm:f>
          </x14:formula1>
          <xm:sqref>B32 B92 B82 B72 B62 B42 B52</xm:sqref>
        </x14:dataValidation>
        <x14:dataValidation type="list" allowBlank="1" showInputMessage="1" showErrorMessage="1" promptTitle="Activity #" prompt="Please select from Activity Table tab." xr:uid="{BA8F65F5-47A7-49A0-A45E-6F6137A41AC2}">
          <x14:formula1>
            <xm:f>'c. Activity Table'!$C$11:$C$18</xm:f>
          </x14:formula1>
          <xm:sqref>A32 A92 A82 A72 A62 A42 A52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2:E29"/>
  <sheetViews>
    <sheetView showGridLines="0" workbookViewId="0">
      <selection activeCell="I10" sqref="I10"/>
    </sheetView>
  </sheetViews>
  <sheetFormatPr defaultRowHeight="15" x14ac:dyDescent="0.25"/>
  <cols>
    <col min="1" max="1" width="24.85546875" customWidth="1"/>
    <col min="2" max="5" width="20.28515625" customWidth="1"/>
  </cols>
  <sheetData>
    <row r="2" spans="1:5" ht="21" x14ac:dyDescent="0.35">
      <c r="B2" s="1" t="s">
        <v>130</v>
      </c>
    </row>
    <row r="3" spans="1:5" ht="23.25" x14ac:dyDescent="0.35">
      <c r="B3" s="27"/>
      <c r="C3" s="27"/>
    </row>
    <row r="5" spans="1:5" x14ac:dyDescent="0.25">
      <c r="A5" s="28" t="s">
        <v>55</v>
      </c>
      <c r="B5" s="282">
        <f>'a. Instructions'!E3</f>
        <v>0</v>
      </c>
      <c r="C5" s="282"/>
      <c r="D5" s="282"/>
      <c r="E5" s="282"/>
    </row>
    <row r="6" spans="1:5" x14ac:dyDescent="0.25">
      <c r="A6" s="2" t="s">
        <v>56</v>
      </c>
      <c r="B6" s="282">
        <f>'a. Instructions'!E4</f>
        <v>0</v>
      </c>
      <c r="C6" s="282"/>
      <c r="D6" s="282"/>
      <c r="E6" s="282"/>
    </row>
    <row r="7" spans="1:5" x14ac:dyDescent="0.25">
      <c r="A7" s="28" t="s">
        <v>9</v>
      </c>
      <c r="B7" s="282" t="str">
        <f>'a. Instructions'!E5</f>
        <v>July</v>
      </c>
      <c r="C7" s="282"/>
      <c r="D7" s="282"/>
      <c r="E7" s="282"/>
    </row>
    <row r="8" spans="1:5" x14ac:dyDescent="0.25">
      <c r="A8" s="2" t="s">
        <v>57</v>
      </c>
      <c r="B8" s="282">
        <f>'a. Instructions'!E6</f>
        <v>2019</v>
      </c>
      <c r="C8" s="282"/>
      <c r="D8" s="282"/>
      <c r="E8" s="282"/>
    </row>
    <row r="10" spans="1:5" ht="15.75" thickBot="1" x14ac:dyDescent="0.3"/>
    <row r="11" spans="1:5" ht="30.75" thickBot="1" x14ac:dyDescent="0.3">
      <c r="A11" s="29" t="s">
        <v>58</v>
      </c>
      <c r="B11" s="30" t="s">
        <v>59</v>
      </c>
      <c r="C11" s="30" t="s">
        <v>60</v>
      </c>
      <c r="D11" s="30" t="s">
        <v>61</v>
      </c>
      <c r="E11" s="30" t="s">
        <v>62</v>
      </c>
    </row>
    <row r="12" spans="1:5" x14ac:dyDescent="0.25">
      <c r="A12" s="31" t="s">
        <v>13</v>
      </c>
      <c r="B12" s="32"/>
      <c r="C12" s="32"/>
      <c r="D12" s="32"/>
      <c r="E12" s="32"/>
    </row>
    <row r="13" spans="1:5" x14ac:dyDescent="0.25">
      <c r="A13" s="33" t="s">
        <v>63</v>
      </c>
      <c r="B13" s="34"/>
      <c r="C13" s="34"/>
      <c r="D13" s="34"/>
      <c r="E13" s="34"/>
    </row>
    <row r="14" spans="1:5" x14ac:dyDescent="0.25">
      <c r="A14" s="33" t="s">
        <v>64</v>
      </c>
      <c r="B14" s="34"/>
      <c r="C14" s="34"/>
      <c r="D14" s="34"/>
      <c r="E14" s="34"/>
    </row>
    <row r="15" spans="1:5" x14ac:dyDescent="0.25">
      <c r="A15" s="33" t="s">
        <v>65</v>
      </c>
      <c r="B15" s="34"/>
      <c r="C15" s="34"/>
      <c r="D15" s="34"/>
      <c r="E15" s="34"/>
    </row>
    <row r="16" spans="1:5" x14ac:dyDescent="0.25">
      <c r="A16" s="33" t="s">
        <v>66</v>
      </c>
      <c r="B16" s="34"/>
      <c r="C16" s="34"/>
      <c r="D16" s="34"/>
      <c r="E16" s="34"/>
    </row>
    <row r="17" spans="1:5" ht="15.75" thickBot="1" x14ac:dyDescent="0.3">
      <c r="A17" s="35" t="s">
        <v>67</v>
      </c>
      <c r="B17" s="36"/>
      <c r="C17" s="36"/>
      <c r="D17" s="36"/>
      <c r="E17" s="36"/>
    </row>
    <row r="18" spans="1:5" ht="15.75" thickBot="1" x14ac:dyDescent="0.3">
      <c r="A18" s="37" t="s">
        <v>68</v>
      </c>
      <c r="B18" s="38">
        <f>SUM(B12:B17)</f>
        <v>0</v>
      </c>
      <c r="C18" s="38">
        <f t="shared" ref="C18:E18" si="0">SUM(C12:C17)</f>
        <v>0</v>
      </c>
      <c r="D18" s="38">
        <f t="shared" si="0"/>
        <v>0</v>
      </c>
      <c r="E18" s="38">
        <f t="shared" si="0"/>
        <v>0</v>
      </c>
    </row>
    <row r="19" spans="1:5" ht="15.75" thickBot="1" x14ac:dyDescent="0.3">
      <c r="A19" s="39" t="s">
        <v>69</v>
      </c>
      <c r="B19" s="38"/>
      <c r="C19" s="40"/>
      <c r="D19" s="40"/>
      <c r="E19" s="40"/>
    </row>
    <row r="20" spans="1:5" ht="15.75" thickBot="1" x14ac:dyDescent="0.3">
      <c r="A20" s="41" t="s">
        <v>70</v>
      </c>
      <c r="B20" s="38"/>
      <c r="C20" s="40"/>
      <c r="D20" s="40"/>
      <c r="E20" s="40"/>
    </row>
    <row r="21" spans="1:5" ht="15.75" thickBot="1" x14ac:dyDescent="0.3">
      <c r="A21" s="42" t="s">
        <v>71</v>
      </c>
      <c r="B21" s="43"/>
      <c r="C21" s="40"/>
      <c r="D21" s="40"/>
      <c r="E21" s="40"/>
    </row>
    <row r="22" spans="1:5" ht="15.75" thickBot="1" x14ac:dyDescent="0.3">
      <c r="A22" s="42" t="s">
        <v>72</v>
      </c>
      <c r="B22" s="43"/>
      <c r="C22" s="40"/>
      <c r="D22" s="40"/>
      <c r="E22" s="40"/>
    </row>
    <row r="23" spans="1:5" ht="15.75" thickBot="1" x14ac:dyDescent="0.3">
      <c r="A23" s="41" t="s">
        <v>73</v>
      </c>
      <c r="B23" s="38">
        <f>SUM(B21:B22)</f>
        <v>0</v>
      </c>
      <c r="C23" s="40"/>
      <c r="D23" s="40"/>
      <c r="E23" s="40"/>
    </row>
    <row r="24" spans="1:5" ht="15.75" thickBot="1" x14ac:dyDescent="0.3">
      <c r="A24" s="41" t="s">
        <v>74</v>
      </c>
      <c r="B24" s="38"/>
      <c r="C24" s="40"/>
      <c r="D24" s="40"/>
      <c r="E24" s="40"/>
    </row>
    <row r="25" spans="1:5" ht="15.75" thickBot="1" x14ac:dyDescent="0.3">
      <c r="A25" s="42" t="s">
        <v>75</v>
      </c>
      <c r="B25" s="43"/>
      <c r="C25" s="40"/>
      <c r="D25" s="40"/>
      <c r="E25" s="40"/>
    </row>
    <row r="26" spans="1:5" ht="15.75" thickBot="1" x14ac:dyDescent="0.3">
      <c r="A26" s="42" t="s">
        <v>76</v>
      </c>
      <c r="B26" s="43"/>
      <c r="C26" s="40"/>
      <c r="D26" s="40"/>
      <c r="E26" s="40"/>
    </row>
    <row r="27" spans="1:5" ht="15.75" thickBot="1" x14ac:dyDescent="0.3">
      <c r="A27" s="41" t="s">
        <v>77</v>
      </c>
      <c r="B27" s="38">
        <f>SUM(B25:B26)</f>
        <v>0</v>
      </c>
      <c r="C27" s="40"/>
      <c r="D27" s="40"/>
      <c r="E27" s="40"/>
    </row>
    <row r="28" spans="1:5" ht="15.75" thickBot="1" x14ac:dyDescent="0.3">
      <c r="A28" s="37" t="s">
        <v>78</v>
      </c>
      <c r="B28" s="38">
        <f>B23+B27</f>
        <v>0</v>
      </c>
      <c r="C28" s="40"/>
      <c r="D28" s="40"/>
      <c r="E28" s="40"/>
    </row>
    <row r="29" spans="1:5" ht="15.75" thickBot="1" x14ac:dyDescent="0.3">
      <c r="A29" s="44" t="s">
        <v>79</v>
      </c>
      <c r="B29" s="45">
        <f>B18-B28</f>
        <v>0</v>
      </c>
      <c r="C29" s="40"/>
      <c r="D29" s="40"/>
      <c r="E29" s="40"/>
    </row>
  </sheetData>
  <mergeCells count="4">
    <mergeCell ref="B5:E5"/>
    <mergeCell ref="B6:E6"/>
    <mergeCell ref="B7:E7"/>
    <mergeCell ref="B8:E8"/>
  </mergeCells>
  <pageMargins left="0.39370078740157483" right="0.39370078740157483" top="0.39370078740157483" bottom="0.39370078740157483" header="0.19685039370078741" footer="0.19685039370078741"/>
  <pageSetup scale="92" orientation="portrait" r:id="rId1"/>
  <headerFooter>
    <oddFooter>&amp;L2017 PPG COMPETITION&amp;R&amp;A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X18"/>
  <sheetViews>
    <sheetView zoomScaleNormal="100" workbookViewId="0">
      <selection activeCell="M27" sqref="M27"/>
    </sheetView>
  </sheetViews>
  <sheetFormatPr defaultRowHeight="15" x14ac:dyDescent="0.25"/>
  <cols>
    <col min="1" max="1" width="18.5703125" customWidth="1"/>
    <col min="2" max="2" width="20.28515625" customWidth="1"/>
    <col min="3" max="3" width="22.28515625" customWidth="1"/>
    <col min="4" max="4" width="30.28515625" bestFit="1" customWidth="1"/>
    <col min="5" max="8" width="12.7109375" customWidth="1"/>
    <col min="9" max="9" width="23.42578125" customWidth="1"/>
    <col min="10" max="10" width="15.85546875" customWidth="1"/>
    <col min="11" max="11" width="39.28515625" bestFit="1" customWidth="1"/>
    <col min="12" max="12" width="20.140625" customWidth="1"/>
    <col min="13" max="13" width="21.85546875" customWidth="1"/>
    <col min="14" max="14" width="24.140625" customWidth="1"/>
    <col min="15" max="22" width="13.140625" customWidth="1"/>
  </cols>
  <sheetData>
    <row r="1" spans="1:24" s="7" customFormat="1" ht="21" x14ac:dyDescent="0.35">
      <c r="A1" s="3"/>
      <c r="B1" s="17"/>
      <c r="C1" s="20" t="s">
        <v>131</v>
      </c>
      <c r="E1" s="11"/>
      <c r="F1" s="11"/>
      <c r="G1" s="11"/>
      <c r="H1" s="11"/>
      <c r="I1"/>
      <c r="J1"/>
      <c r="K1" s="3"/>
      <c r="L1" s="17"/>
      <c r="M1" s="20" t="s">
        <v>131</v>
      </c>
      <c r="N1"/>
      <c r="O1"/>
      <c r="P1"/>
      <c r="Q1"/>
      <c r="R1"/>
      <c r="S1"/>
      <c r="T1"/>
      <c r="U1"/>
      <c r="V1"/>
      <c r="W1"/>
      <c r="X1"/>
    </row>
    <row r="2" spans="1:24" s="7" customFormat="1" x14ac:dyDescent="0.25">
      <c r="A2" s="3"/>
      <c r="B2" s="17"/>
      <c r="E2" s="11"/>
      <c r="F2" s="11"/>
      <c r="G2" s="11"/>
      <c r="H2" s="11"/>
      <c r="I2"/>
      <c r="J2"/>
      <c r="K2" s="3"/>
      <c r="L2" s="17"/>
      <c r="N2"/>
      <c r="O2"/>
      <c r="P2"/>
      <c r="Q2"/>
      <c r="R2"/>
      <c r="S2"/>
      <c r="T2"/>
      <c r="U2"/>
      <c r="V2"/>
      <c r="W2"/>
      <c r="X2"/>
    </row>
    <row r="3" spans="1:24" s="7" customFormat="1" ht="15.75" x14ac:dyDescent="0.25">
      <c r="A3" s="3"/>
      <c r="B3" s="213" t="s">
        <v>9</v>
      </c>
      <c r="C3" s="209">
        <f>'a. Instructions'!E3</f>
        <v>0</v>
      </c>
      <c r="D3" s="46"/>
      <c r="E3" s="22"/>
      <c r="F3" s="22"/>
      <c r="G3" s="46"/>
      <c r="H3" s="46"/>
      <c r="I3"/>
      <c r="J3"/>
      <c r="K3" s="3"/>
      <c r="L3" s="213" t="s">
        <v>9</v>
      </c>
      <c r="M3" s="209">
        <f>C3</f>
        <v>0</v>
      </c>
      <c r="N3" s="46"/>
      <c r="O3" s="46"/>
      <c r="P3" s="46"/>
      <c r="Q3" s="46"/>
      <c r="R3" s="46"/>
      <c r="S3" s="46"/>
      <c r="T3"/>
      <c r="U3"/>
      <c r="V3"/>
      <c r="W3"/>
      <c r="X3"/>
    </row>
    <row r="4" spans="1:24" s="7" customFormat="1" ht="15.75" x14ac:dyDescent="0.25">
      <c r="A4" s="3"/>
      <c r="B4" s="213" t="s">
        <v>55</v>
      </c>
      <c r="C4" s="209">
        <f>'a. Instructions'!E4</f>
        <v>0</v>
      </c>
      <c r="G4" s="11"/>
      <c r="H4" s="11"/>
      <c r="I4" s="12"/>
      <c r="J4" s="12"/>
      <c r="K4" s="3"/>
      <c r="L4" s="213" t="s">
        <v>55</v>
      </c>
      <c r="M4" s="209">
        <f t="shared" ref="M4:M6" si="0">C4</f>
        <v>0</v>
      </c>
    </row>
    <row r="5" spans="1:24" s="7" customFormat="1" ht="15.75" x14ac:dyDescent="0.25">
      <c r="A5" s="3"/>
      <c r="B5" s="213" t="s">
        <v>10</v>
      </c>
      <c r="C5" s="209" t="str">
        <f>'a. Instructions'!E5</f>
        <v>July</v>
      </c>
      <c r="G5" s="11"/>
      <c r="H5" s="11"/>
      <c r="I5" s="12"/>
      <c r="J5" s="12"/>
      <c r="K5" s="3"/>
      <c r="L5" s="213" t="s">
        <v>10</v>
      </c>
      <c r="M5" s="209" t="str">
        <f t="shared" si="0"/>
        <v>July</v>
      </c>
    </row>
    <row r="6" spans="1:24" s="7" customFormat="1" ht="15.75" x14ac:dyDescent="0.25">
      <c r="A6" s="3"/>
      <c r="B6" s="213" t="s">
        <v>11</v>
      </c>
      <c r="C6" s="209">
        <f>'a. Instructions'!E6</f>
        <v>2019</v>
      </c>
      <c r="G6" s="11"/>
      <c r="H6" s="11"/>
      <c r="I6" s="12"/>
      <c r="J6" s="12"/>
      <c r="K6" s="3"/>
      <c r="L6" s="213" t="s">
        <v>11</v>
      </c>
      <c r="M6" s="209">
        <f t="shared" si="0"/>
        <v>2019</v>
      </c>
    </row>
    <row r="7" spans="1:24" s="7" customFormat="1" ht="12.75" x14ac:dyDescent="0.2">
      <c r="A7" s="3"/>
      <c r="B7" s="13"/>
      <c r="C7" s="55"/>
      <c r="G7" s="11"/>
      <c r="H7" s="11"/>
      <c r="I7" s="12"/>
      <c r="J7" s="12"/>
      <c r="K7" s="3"/>
      <c r="L7" s="13"/>
      <c r="M7" s="55"/>
    </row>
    <row r="8" spans="1:24" x14ac:dyDescent="0.25">
      <c r="I8" s="12"/>
      <c r="J8" s="12"/>
      <c r="K8" s="7"/>
      <c r="L8" s="7"/>
      <c r="M8" s="7"/>
      <c r="N8" s="7"/>
      <c r="O8" s="7"/>
      <c r="P8" s="7"/>
      <c r="Q8" s="7"/>
      <c r="R8" s="7"/>
      <c r="S8" s="7"/>
      <c r="T8" s="7"/>
      <c r="U8" s="7"/>
      <c r="V8" s="7"/>
      <c r="W8" s="7"/>
      <c r="X8" s="7"/>
    </row>
    <row r="9" spans="1:24" s="7" customFormat="1" ht="18.75" x14ac:dyDescent="0.3">
      <c r="A9" s="60" t="s">
        <v>159</v>
      </c>
      <c r="B9" s="3"/>
      <c r="C9" s="13"/>
      <c r="D9" s="55"/>
      <c r="G9" s="11"/>
      <c r="H9" s="202" t="s">
        <v>217</v>
      </c>
      <c r="K9" s="60" t="s">
        <v>158</v>
      </c>
      <c r="S9" s="202" t="s">
        <v>217</v>
      </c>
    </row>
    <row r="10" spans="1:24" x14ac:dyDescent="0.25">
      <c r="H10" s="203" t="s">
        <v>218</v>
      </c>
      <c r="I10" s="12"/>
      <c r="J10" s="12"/>
      <c r="K10" s="7"/>
      <c r="L10" s="7"/>
      <c r="M10" s="7"/>
      <c r="N10" s="7"/>
      <c r="O10" s="7"/>
      <c r="P10" s="7"/>
      <c r="Q10" s="7"/>
      <c r="R10" s="7"/>
      <c r="S10" s="203" t="s">
        <v>218</v>
      </c>
      <c r="T10" s="7"/>
      <c r="U10" s="7"/>
      <c r="V10" s="7"/>
      <c r="W10" s="7"/>
      <c r="X10" s="7"/>
    </row>
    <row r="11" spans="1:24" x14ac:dyDescent="0.25">
      <c r="A11" s="204" t="s">
        <v>203</v>
      </c>
      <c r="K11" s="204" t="s">
        <v>203</v>
      </c>
    </row>
    <row r="12" spans="1:24" x14ac:dyDescent="0.25">
      <c r="A12" s="238"/>
      <c r="B12" s="239"/>
      <c r="C12" s="239"/>
      <c r="D12" s="239"/>
      <c r="E12" s="240" t="s">
        <v>239</v>
      </c>
      <c r="F12" s="241"/>
      <c r="G12" s="241"/>
      <c r="H12" s="242"/>
      <c r="I12" s="241"/>
      <c r="K12" s="251"/>
      <c r="L12" s="239"/>
      <c r="M12" s="239"/>
      <c r="N12" s="239"/>
      <c r="O12" s="244" t="s">
        <v>239</v>
      </c>
      <c r="P12" s="239"/>
      <c r="Q12" s="239"/>
      <c r="R12" s="239"/>
      <c r="S12" s="239"/>
      <c r="T12" s="252"/>
    </row>
    <row r="13" spans="1:24" x14ac:dyDescent="0.25">
      <c r="A13" s="243" t="s">
        <v>104</v>
      </c>
      <c r="B13" s="244" t="s">
        <v>95</v>
      </c>
      <c r="C13" s="244" t="s">
        <v>111</v>
      </c>
      <c r="D13" s="244" t="s">
        <v>146</v>
      </c>
      <c r="E13" s="245" t="s">
        <v>142</v>
      </c>
      <c r="F13" s="246" t="s">
        <v>143</v>
      </c>
      <c r="G13" s="246" t="s">
        <v>144</v>
      </c>
      <c r="H13" s="242" t="s">
        <v>235</v>
      </c>
      <c r="I13" s="242" t="s">
        <v>145</v>
      </c>
      <c r="J13" s="229"/>
      <c r="K13" s="253" t="s">
        <v>104</v>
      </c>
      <c r="L13" s="244" t="s">
        <v>95</v>
      </c>
      <c r="M13" s="244" t="s">
        <v>111</v>
      </c>
      <c r="N13" s="244" t="s">
        <v>146</v>
      </c>
      <c r="O13" s="241" t="s">
        <v>155</v>
      </c>
      <c r="P13" s="241" t="s">
        <v>156</v>
      </c>
      <c r="Q13" s="241" t="s">
        <v>236</v>
      </c>
      <c r="R13" s="241" t="s">
        <v>237</v>
      </c>
      <c r="S13" s="241" t="s">
        <v>245</v>
      </c>
      <c r="T13" s="254" t="s">
        <v>238</v>
      </c>
    </row>
    <row r="14" spans="1:24" x14ac:dyDescent="0.25">
      <c r="A14" s="259" t="s">
        <v>165</v>
      </c>
      <c r="B14" s="273" t="s">
        <v>199</v>
      </c>
      <c r="C14" s="273" t="s">
        <v>199</v>
      </c>
      <c r="D14" s="273" t="s">
        <v>199</v>
      </c>
      <c r="E14" s="279">
        <v>0</v>
      </c>
      <c r="F14" s="274">
        <v>0</v>
      </c>
      <c r="G14" s="274">
        <v>0</v>
      </c>
      <c r="H14" s="280">
        <v>0</v>
      </c>
      <c r="I14" s="281">
        <v>0</v>
      </c>
      <c r="J14" s="227"/>
      <c r="K14" s="277" t="s">
        <v>165</v>
      </c>
      <c r="L14" s="273" t="s">
        <v>199</v>
      </c>
      <c r="M14" s="239"/>
      <c r="N14" s="239"/>
      <c r="O14" s="248">
        <v>0</v>
      </c>
      <c r="P14" s="248">
        <v>0</v>
      </c>
      <c r="Q14" s="248">
        <v>0</v>
      </c>
      <c r="R14" s="248">
        <v>0</v>
      </c>
      <c r="S14" s="248">
        <v>0</v>
      </c>
      <c r="T14" s="255">
        <v>0</v>
      </c>
    </row>
    <row r="15" spans="1:24" x14ac:dyDescent="0.25">
      <c r="A15" s="259" t="s">
        <v>202</v>
      </c>
      <c r="B15" s="273"/>
      <c r="C15" s="273"/>
      <c r="D15" s="273"/>
      <c r="E15" s="279">
        <v>0</v>
      </c>
      <c r="F15" s="274">
        <v>0</v>
      </c>
      <c r="G15" s="274">
        <v>0</v>
      </c>
      <c r="H15" s="280">
        <v>0</v>
      </c>
      <c r="I15" s="281">
        <v>0</v>
      </c>
      <c r="J15" s="227"/>
      <c r="K15" s="277" t="s">
        <v>202</v>
      </c>
      <c r="L15" s="273"/>
      <c r="M15" s="273"/>
      <c r="N15" s="273"/>
      <c r="O15" s="274">
        <v>0</v>
      </c>
      <c r="P15" s="274">
        <v>0</v>
      </c>
      <c r="Q15" s="274">
        <v>0</v>
      </c>
      <c r="R15" s="274">
        <v>0</v>
      </c>
      <c r="S15" s="274">
        <v>0</v>
      </c>
      <c r="T15" s="278">
        <v>0</v>
      </c>
    </row>
    <row r="16" spans="1:24" x14ac:dyDescent="0.25">
      <c r="A16" s="259" t="s">
        <v>199</v>
      </c>
      <c r="B16" s="273" t="s">
        <v>199</v>
      </c>
      <c r="C16" s="273" t="s">
        <v>199</v>
      </c>
      <c r="D16" s="273" t="s">
        <v>149</v>
      </c>
      <c r="E16" s="279"/>
      <c r="F16" s="274"/>
      <c r="G16" s="274"/>
      <c r="H16" s="280"/>
      <c r="I16" s="281"/>
      <c r="J16" s="227"/>
      <c r="K16" s="277" t="s">
        <v>199</v>
      </c>
      <c r="L16" s="273" t="s">
        <v>199</v>
      </c>
      <c r="M16" s="239"/>
      <c r="N16" s="239"/>
      <c r="O16" s="248"/>
      <c r="P16" s="248"/>
      <c r="Q16" s="248"/>
      <c r="R16" s="248"/>
      <c r="S16" s="248"/>
      <c r="T16" s="255"/>
    </row>
    <row r="17" spans="1:20" x14ac:dyDescent="0.25">
      <c r="A17" s="259" t="s">
        <v>200</v>
      </c>
      <c r="B17" s="273"/>
      <c r="C17" s="273"/>
      <c r="D17" s="273"/>
      <c r="E17" s="279"/>
      <c r="F17" s="274"/>
      <c r="G17" s="274"/>
      <c r="H17" s="280"/>
      <c r="I17" s="281"/>
      <c r="J17" s="227"/>
      <c r="K17" s="277" t="s">
        <v>200</v>
      </c>
      <c r="L17" s="273"/>
      <c r="M17" s="273"/>
      <c r="N17" s="273"/>
      <c r="O17" s="274"/>
      <c r="P17" s="274"/>
      <c r="Q17" s="274"/>
      <c r="R17" s="274"/>
      <c r="S17" s="274"/>
      <c r="T17" s="278"/>
    </row>
    <row r="18" spans="1:20" x14ac:dyDescent="0.25">
      <c r="A18" s="238" t="s">
        <v>141</v>
      </c>
      <c r="B18" s="239"/>
      <c r="C18" s="239"/>
      <c r="D18" s="239"/>
      <c r="E18" s="247">
        <v>0</v>
      </c>
      <c r="F18" s="248">
        <v>0</v>
      </c>
      <c r="G18" s="248">
        <v>0</v>
      </c>
      <c r="H18" s="249">
        <v>0</v>
      </c>
      <c r="I18" s="250">
        <v>0</v>
      </c>
      <c r="J18" s="227"/>
      <c r="K18" s="251" t="s">
        <v>141</v>
      </c>
      <c r="L18" s="239"/>
      <c r="M18" s="239"/>
      <c r="N18" s="239"/>
      <c r="O18" s="248">
        <v>0</v>
      </c>
      <c r="P18" s="248">
        <v>0</v>
      </c>
      <c r="Q18" s="248">
        <v>0</v>
      </c>
      <c r="R18" s="248">
        <v>0</v>
      </c>
      <c r="S18" s="248">
        <v>0</v>
      </c>
      <c r="T18" s="255">
        <v>0</v>
      </c>
    </row>
  </sheetData>
  <pageMargins left="0.51181102362204722" right="0.39370078740157483" top="0.39370078740157483" bottom="0.39370078740157483" header="0.19685039370078741" footer="0.19685039370078741"/>
  <pageSetup scale="91" orientation="landscape" r:id="rId3"/>
  <headerFooter>
    <oddFooter>&amp;L2017 PPG COMPETITION&amp;R&amp;A</oddFooter>
  </headerFooter>
  <colBreaks count="1" manualBreakCount="1">
    <brk id="10"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Q26"/>
  <sheetViews>
    <sheetView zoomScaleNormal="100" workbookViewId="0">
      <selection activeCell="J15" sqref="J15"/>
    </sheetView>
  </sheetViews>
  <sheetFormatPr defaultRowHeight="15" x14ac:dyDescent="0.25"/>
  <cols>
    <col min="1" max="1" width="55.28515625" bestFit="1" customWidth="1"/>
    <col min="2" max="2" width="18.7109375" customWidth="1"/>
    <col min="3" max="7" width="18.5703125" customWidth="1"/>
    <col min="8" max="8" width="4.140625" style="206" customWidth="1"/>
    <col min="9" max="9" width="30.5703125" customWidth="1"/>
    <col min="10" max="10" width="20.28515625" customWidth="1"/>
    <col min="11" max="15" width="14.7109375" customWidth="1"/>
    <col min="16" max="17" width="12.5703125" customWidth="1"/>
  </cols>
  <sheetData>
    <row r="1" spans="1:17" s="7" customFormat="1" ht="21" x14ac:dyDescent="0.35">
      <c r="A1" s="3"/>
      <c r="C1" s="20" t="s">
        <v>128</v>
      </c>
      <c r="E1" s="18"/>
      <c r="F1" s="11"/>
      <c r="G1" s="11"/>
      <c r="H1" s="214"/>
      <c r="I1" s="3"/>
      <c r="K1" s="20" t="s">
        <v>128</v>
      </c>
    </row>
    <row r="2" spans="1:17" s="7" customFormat="1" ht="12.75" x14ac:dyDescent="0.2">
      <c r="A2" s="3"/>
      <c r="E2" s="18"/>
      <c r="F2" s="11"/>
      <c r="G2" s="11"/>
      <c r="H2" s="215"/>
      <c r="I2" s="3"/>
    </row>
    <row r="3" spans="1:17" s="211" customFormat="1" ht="15.75" x14ac:dyDescent="0.25">
      <c r="A3" s="207"/>
      <c r="B3" s="208" t="s">
        <v>9</v>
      </c>
      <c r="C3" s="209">
        <f>'a. Instructions'!E3</f>
        <v>0</v>
      </c>
      <c r="D3" s="208"/>
      <c r="E3" s="210"/>
      <c r="F3" s="210"/>
      <c r="G3" s="210"/>
      <c r="H3" s="216"/>
      <c r="I3" s="207"/>
      <c r="J3" s="208" t="s">
        <v>9</v>
      </c>
      <c r="K3" s="209">
        <f>C3</f>
        <v>0</v>
      </c>
    </row>
    <row r="4" spans="1:17" s="211" customFormat="1" ht="15.75" x14ac:dyDescent="0.25">
      <c r="A4" s="207"/>
      <c r="B4" s="211" t="s">
        <v>55</v>
      </c>
      <c r="C4" s="209">
        <f>'a. Instructions'!E4</f>
        <v>0</v>
      </c>
      <c r="H4" s="216"/>
      <c r="I4" s="207"/>
      <c r="J4" s="211" t="s">
        <v>55</v>
      </c>
      <c r="K4" s="209">
        <f t="shared" ref="K4:K6" si="0">C4</f>
        <v>0</v>
      </c>
    </row>
    <row r="5" spans="1:17" s="211" customFormat="1" ht="15.75" x14ac:dyDescent="0.25">
      <c r="A5" s="207"/>
      <c r="B5" s="211" t="s">
        <v>10</v>
      </c>
      <c r="C5" s="209" t="str">
        <f>'a. Instructions'!E5</f>
        <v>July</v>
      </c>
      <c r="H5" s="217"/>
      <c r="I5" s="207"/>
      <c r="J5" s="211" t="s">
        <v>10</v>
      </c>
      <c r="K5" s="209" t="str">
        <f t="shared" si="0"/>
        <v>July</v>
      </c>
    </row>
    <row r="6" spans="1:17" s="211" customFormat="1" ht="15.75" x14ac:dyDescent="0.25">
      <c r="A6" s="207"/>
      <c r="B6" s="211" t="s">
        <v>11</v>
      </c>
      <c r="C6" s="209">
        <f>'a. Instructions'!E6</f>
        <v>2019</v>
      </c>
      <c r="H6" s="217"/>
      <c r="I6" s="207"/>
      <c r="J6" s="211" t="s">
        <v>11</v>
      </c>
      <c r="K6" s="209">
        <f t="shared" si="0"/>
        <v>2019</v>
      </c>
    </row>
    <row r="7" spans="1:17" s="7" customFormat="1" ht="12.75" x14ac:dyDescent="0.2">
      <c r="A7" s="3"/>
      <c r="C7" s="55"/>
      <c r="H7" s="218"/>
      <c r="I7" s="11"/>
      <c r="J7" s="11"/>
      <c r="K7" s="12"/>
    </row>
    <row r="8" spans="1:17" s="7" customFormat="1" ht="12.75" x14ac:dyDescent="0.2">
      <c r="A8" s="3"/>
      <c r="B8" s="55"/>
      <c r="C8" s="13"/>
      <c r="D8" s="55"/>
      <c r="H8" s="218"/>
      <c r="I8" s="11"/>
      <c r="J8" s="11"/>
      <c r="K8" s="12"/>
    </row>
    <row r="9" spans="1:17" s="7" customFormat="1" ht="18.75" x14ac:dyDescent="0.3">
      <c r="A9" s="60" t="s">
        <v>159</v>
      </c>
      <c r="B9" s="55"/>
      <c r="C9" s="13"/>
      <c r="D9" s="55"/>
      <c r="F9" s="202" t="s">
        <v>217</v>
      </c>
      <c r="G9" s="202"/>
      <c r="H9" s="218"/>
      <c r="I9" s="60" t="s">
        <v>158</v>
      </c>
      <c r="O9" s="202" t="s">
        <v>217</v>
      </c>
    </row>
    <row r="10" spans="1:17" x14ac:dyDescent="0.25">
      <c r="F10" s="203" t="s">
        <v>218</v>
      </c>
      <c r="G10" s="203"/>
      <c r="O10" s="203" t="s">
        <v>218</v>
      </c>
    </row>
    <row r="11" spans="1:17" x14ac:dyDescent="0.25">
      <c r="A11" s="204" t="s">
        <v>229</v>
      </c>
      <c r="I11" s="204" t="s">
        <v>229</v>
      </c>
    </row>
    <row r="12" spans="1:17" x14ac:dyDescent="0.25">
      <c r="A12" s="264"/>
      <c r="B12" s="265" t="s">
        <v>241</v>
      </c>
      <c r="C12" s="264"/>
      <c r="D12" s="264"/>
      <c r="E12" s="264"/>
      <c r="F12" s="264"/>
      <c r="I12" s="238"/>
      <c r="J12" s="256" t="s">
        <v>241</v>
      </c>
      <c r="K12" s="257"/>
      <c r="L12" s="257"/>
      <c r="M12" s="257"/>
      <c r="N12" s="257"/>
      <c r="O12" s="258"/>
    </row>
    <row r="13" spans="1:17" s="50" customFormat="1" x14ac:dyDescent="0.25">
      <c r="A13" s="243" t="s">
        <v>146</v>
      </c>
      <c r="B13" s="257" t="s">
        <v>142</v>
      </c>
      <c r="C13" s="266" t="s">
        <v>143</v>
      </c>
      <c r="D13" s="266" t="s">
        <v>144</v>
      </c>
      <c r="E13" s="257" t="s">
        <v>240</v>
      </c>
      <c r="F13" s="267" t="s">
        <v>145</v>
      </c>
      <c r="G13"/>
      <c r="H13" s="219"/>
      <c r="I13" s="243" t="s">
        <v>146</v>
      </c>
      <c r="J13" s="257" t="s">
        <v>155</v>
      </c>
      <c r="K13" s="257" t="s">
        <v>156</v>
      </c>
      <c r="L13" s="257" t="s">
        <v>242</v>
      </c>
      <c r="M13" s="257" t="s">
        <v>237</v>
      </c>
      <c r="N13" s="257" t="s">
        <v>245</v>
      </c>
      <c r="O13" s="258" t="s">
        <v>238</v>
      </c>
      <c r="P13"/>
      <c r="Q13"/>
    </row>
    <row r="14" spans="1:17" x14ac:dyDescent="0.25">
      <c r="A14" s="259" t="s">
        <v>149</v>
      </c>
      <c r="B14" s="268"/>
      <c r="C14" s="260"/>
      <c r="D14" s="260"/>
      <c r="E14" s="260"/>
      <c r="F14" s="261"/>
      <c r="G14" s="227"/>
      <c r="H14" s="220"/>
      <c r="I14" s="259" t="s">
        <v>149</v>
      </c>
      <c r="J14" s="260"/>
      <c r="K14" s="260"/>
      <c r="L14" s="260"/>
      <c r="M14" s="260"/>
      <c r="N14" s="260"/>
      <c r="O14" s="261"/>
    </row>
    <row r="15" spans="1:17" x14ac:dyDescent="0.25">
      <c r="A15" s="259" t="s">
        <v>199</v>
      </c>
      <c r="B15" s="268">
        <v>0</v>
      </c>
      <c r="C15" s="260">
        <v>0</v>
      </c>
      <c r="D15" s="260">
        <v>0</v>
      </c>
      <c r="E15" s="260">
        <v>0</v>
      </c>
      <c r="F15" s="261">
        <v>0</v>
      </c>
      <c r="G15" s="227"/>
      <c r="H15" s="220"/>
      <c r="I15" s="259" t="s">
        <v>199</v>
      </c>
      <c r="J15" s="260">
        <v>0</v>
      </c>
      <c r="K15" s="260">
        <v>0</v>
      </c>
      <c r="L15" s="260">
        <v>0</v>
      </c>
      <c r="M15" s="260">
        <v>0</v>
      </c>
      <c r="N15" s="260">
        <v>0</v>
      </c>
      <c r="O15" s="261">
        <v>0</v>
      </c>
    </row>
    <row r="16" spans="1:17" ht="15.75" thickBot="1" x14ac:dyDescent="0.3">
      <c r="A16" s="269" t="s">
        <v>141</v>
      </c>
      <c r="B16" s="270">
        <v>0</v>
      </c>
      <c r="C16" s="271">
        <v>0</v>
      </c>
      <c r="D16" s="271">
        <v>0</v>
      </c>
      <c r="E16" s="271">
        <v>0</v>
      </c>
      <c r="F16" s="272">
        <v>0</v>
      </c>
      <c r="G16" s="227"/>
      <c r="H16" s="220"/>
      <c r="I16" s="238" t="s">
        <v>141</v>
      </c>
      <c r="J16" s="262">
        <v>0</v>
      </c>
      <c r="K16" s="262">
        <v>0</v>
      </c>
      <c r="L16" s="262">
        <v>0</v>
      </c>
      <c r="M16" s="262">
        <v>0</v>
      </c>
      <c r="N16" s="262">
        <v>0</v>
      </c>
      <c r="O16" s="263">
        <v>0</v>
      </c>
    </row>
    <row r="17" spans="8:8" x14ac:dyDescent="0.25">
      <c r="H17" s="220"/>
    </row>
    <row r="18" spans="8:8" x14ac:dyDescent="0.25">
      <c r="H18" s="220"/>
    </row>
    <row r="19" spans="8:8" x14ac:dyDescent="0.25">
      <c r="H19" s="220"/>
    </row>
    <row r="20" spans="8:8" x14ac:dyDescent="0.25">
      <c r="H20" s="220"/>
    </row>
    <row r="21" spans="8:8" x14ac:dyDescent="0.25">
      <c r="H21" s="220"/>
    </row>
    <row r="22" spans="8:8" x14ac:dyDescent="0.25">
      <c r="H22" s="220"/>
    </row>
    <row r="23" spans="8:8" x14ac:dyDescent="0.25">
      <c r="H23" s="220"/>
    </row>
    <row r="24" spans="8:8" x14ac:dyDescent="0.25">
      <c r="H24" s="220"/>
    </row>
    <row r="25" spans="8:8" x14ac:dyDescent="0.25">
      <c r="H25" s="220"/>
    </row>
    <row r="26" spans="8:8" x14ac:dyDescent="0.25">
      <c r="H26" s="220"/>
    </row>
  </sheetData>
  <pageMargins left="0.51181102362204722" right="0.39370078740157483" top="0.39370078740157483" bottom="0.39370078740157483" header="0.19685039370078741" footer="0.19685039370078741"/>
  <pageSetup orientation="landscape" r:id="rId3"/>
  <headerFooter>
    <oddFooter>&amp;L2017 PPG COMPETITION&amp;R&amp;A</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6"/>
  <sheetViews>
    <sheetView zoomScaleNormal="100" workbookViewId="0">
      <selection activeCell="M13" sqref="M13"/>
    </sheetView>
  </sheetViews>
  <sheetFormatPr defaultRowHeight="15" x14ac:dyDescent="0.25"/>
  <cols>
    <col min="1" max="1" width="28.7109375" customWidth="1"/>
    <col min="2" max="5" width="19.5703125" customWidth="1"/>
    <col min="6" max="6" width="17.5703125" style="206" customWidth="1"/>
    <col min="7" max="7" width="19.7109375" style="206" customWidth="1"/>
    <col min="8" max="8" width="27.7109375" customWidth="1"/>
    <col min="9" max="13" width="18.85546875" customWidth="1"/>
    <col min="14" max="14" width="14.7109375" customWidth="1"/>
    <col min="15" max="16" width="12.5703125" customWidth="1"/>
  </cols>
  <sheetData>
    <row r="1" spans="1:16" s="7" customFormat="1" ht="21" x14ac:dyDescent="0.35">
      <c r="A1" s="3"/>
      <c r="B1" s="17"/>
      <c r="C1" s="20" t="s">
        <v>132</v>
      </c>
      <c r="E1" s="18"/>
      <c r="F1" s="206"/>
      <c r="G1" s="206"/>
      <c r="H1" s="3"/>
      <c r="I1" s="17"/>
      <c r="J1" s="20" t="s">
        <v>132</v>
      </c>
      <c r="L1" s="18"/>
      <c r="M1" s="11"/>
      <c r="N1"/>
      <c r="O1"/>
    </row>
    <row r="2" spans="1:16" s="7" customFormat="1" x14ac:dyDescent="0.25">
      <c r="A2" s="3"/>
      <c r="B2" s="17"/>
      <c r="E2" s="18"/>
      <c r="F2" s="206"/>
      <c r="G2" s="206"/>
      <c r="H2" s="3"/>
      <c r="I2" s="17"/>
      <c r="L2" s="18"/>
      <c r="M2" s="11"/>
      <c r="N2"/>
      <c r="O2"/>
      <c r="P2" s="21"/>
    </row>
    <row r="3" spans="1:16" s="211" customFormat="1" ht="15.75" x14ac:dyDescent="0.25">
      <c r="A3" s="207"/>
      <c r="B3" s="213" t="s">
        <v>9</v>
      </c>
      <c r="C3" s="209">
        <f>'a. Instructions'!E3</f>
        <v>0</v>
      </c>
      <c r="D3" s="208"/>
      <c r="E3" s="210"/>
      <c r="F3" s="221"/>
      <c r="G3" s="221"/>
      <c r="H3" s="207"/>
      <c r="I3" s="213" t="s">
        <v>9</v>
      </c>
      <c r="J3" s="209">
        <f>C3</f>
        <v>0</v>
      </c>
      <c r="K3" s="208"/>
      <c r="L3" s="210"/>
      <c r="M3" s="210"/>
      <c r="N3" s="222"/>
      <c r="O3" s="222"/>
    </row>
    <row r="4" spans="1:16" s="211" customFormat="1" ht="15.75" x14ac:dyDescent="0.25">
      <c r="A4" s="207"/>
      <c r="B4" s="213" t="s">
        <v>55</v>
      </c>
      <c r="C4" s="209">
        <f>'a. Instructions'!E4</f>
        <v>0</v>
      </c>
      <c r="F4" s="221"/>
      <c r="G4" s="221"/>
      <c r="H4" s="207"/>
      <c r="I4" s="213" t="s">
        <v>55</v>
      </c>
      <c r="J4" s="209">
        <f t="shared" ref="J4:J6" si="0">C4</f>
        <v>0</v>
      </c>
      <c r="N4" s="222"/>
      <c r="O4" s="222"/>
    </row>
    <row r="5" spans="1:16" s="211" customFormat="1" ht="15.75" x14ac:dyDescent="0.25">
      <c r="A5" s="207"/>
      <c r="B5" s="213" t="s">
        <v>10</v>
      </c>
      <c r="C5" s="209" t="str">
        <f>'a. Instructions'!E5</f>
        <v>July</v>
      </c>
      <c r="F5" s="221"/>
      <c r="G5" s="221"/>
      <c r="H5" s="207"/>
      <c r="I5" s="213" t="s">
        <v>10</v>
      </c>
      <c r="J5" s="209" t="str">
        <f t="shared" si="0"/>
        <v>July</v>
      </c>
      <c r="N5" s="222"/>
      <c r="O5" s="222"/>
      <c r="P5" s="212"/>
    </row>
    <row r="6" spans="1:16" s="211" customFormat="1" ht="15.75" x14ac:dyDescent="0.25">
      <c r="A6" s="207"/>
      <c r="B6" s="213" t="s">
        <v>11</v>
      </c>
      <c r="C6" s="209">
        <f>'a. Instructions'!E6</f>
        <v>2019</v>
      </c>
      <c r="F6" s="221"/>
      <c r="G6" s="221"/>
      <c r="H6" s="207"/>
      <c r="I6" s="213" t="s">
        <v>11</v>
      </c>
      <c r="J6" s="209">
        <f t="shared" si="0"/>
        <v>2019</v>
      </c>
      <c r="N6" s="222"/>
      <c r="O6" s="222"/>
      <c r="P6" s="212"/>
    </row>
    <row r="9" spans="1:16" s="7" customFormat="1" ht="18.75" x14ac:dyDescent="0.3">
      <c r="A9" s="60" t="s">
        <v>159</v>
      </c>
      <c r="B9" s="3"/>
      <c r="C9" s="13"/>
      <c r="D9" s="55"/>
      <c r="E9" s="202"/>
      <c r="F9" s="202" t="s">
        <v>217</v>
      </c>
      <c r="G9" s="206"/>
      <c r="H9" s="60" t="s">
        <v>158</v>
      </c>
      <c r="M9" s="202"/>
      <c r="N9" s="202" t="s">
        <v>217</v>
      </c>
      <c r="O9"/>
    </row>
    <row r="10" spans="1:16" x14ac:dyDescent="0.25">
      <c r="E10" s="203"/>
      <c r="F10" s="203" t="s">
        <v>218</v>
      </c>
      <c r="M10" s="203"/>
      <c r="N10" s="203" t="s">
        <v>218</v>
      </c>
    </row>
    <row r="11" spans="1:16" x14ac:dyDescent="0.25">
      <c r="A11" s="204" t="s">
        <v>230</v>
      </c>
      <c r="H11" s="204" t="s">
        <v>230</v>
      </c>
    </row>
    <row r="12" spans="1:16" x14ac:dyDescent="0.25">
      <c r="A12" s="2"/>
      <c r="B12" s="58" t="s">
        <v>241</v>
      </c>
      <c r="C12" s="2"/>
      <c r="D12" s="2"/>
      <c r="E12" s="2"/>
      <c r="F12" s="230"/>
      <c r="G12" s="2"/>
      <c r="H12" s="238"/>
      <c r="I12" s="244" t="s">
        <v>241</v>
      </c>
      <c r="J12" s="239"/>
      <c r="K12" s="239"/>
      <c r="L12" s="239"/>
      <c r="M12" s="239"/>
      <c r="N12" s="275"/>
    </row>
    <row r="13" spans="1:16" x14ac:dyDescent="0.25">
      <c r="A13" s="244" t="s">
        <v>161</v>
      </c>
      <c r="B13" s="246" t="s">
        <v>142</v>
      </c>
      <c r="C13" s="246" t="s">
        <v>143</v>
      </c>
      <c r="D13" s="246" t="s">
        <v>144</v>
      </c>
      <c r="E13" s="241" t="s">
        <v>240</v>
      </c>
      <c r="F13" s="267" t="s">
        <v>145</v>
      </c>
      <c r="G13" s="49"/>
      <c r="H13" s="243" t="s">
        <v>161</v>
      </c>
      <c r="I13" s="241" t="s">
        <v>155</v>
      </c>
      <c r="J13" s="241" t="s">
        <v>156</v>
      </c>
      <c r="K13" s="241" t="s">
        <v>242</v>
      </c>
      <c r="L13" s="241" t="s">
        <v>237</v>
      </c>
      <c r="M13" s="241" t="s">
        <v>245</v>
      </c>
      <c r="N13" s="258" t="s">
        <v>238</v>
      </c>
    </row>
    <row r="14" spans="1:16" x14ac:dyDescent="0.25">
      <c r="A14" s="273" t="s">
        <v>127</v>
      </c>
      <c r="B14" s="274">
        <v>0</v>
      </c>
      <c r="C14" s="274">
        <v>0</v>
      </c>
      <c r="D14" s="274">
        <v>0</v>
      </c>
      <c r="E14" s="274">
        <v>0</v>
      </c>
      <c r="F14" s="261">
        <v>0</v>
      </c>
      <c r="G14" s="59"/>
      <c r="H14" s="259" t="s">
        <v>127</v>
      </c>
      <c r="I14" s="274">
        <v>0</v>
      </c>
      <c r="J14" s="274">
        <v>0</v>
      </c>
      <c r="K14" s="274">
        <v>0</v>
      </c>
      <c r="L14" s="274">
        <v>0</v>
      </c>
      <c r="M14" s="274">
        <v>0</v>
      </c>
      <c r="N14" s="261">
        <v>0</v>
      </c>
    </row>
    <row r="15" spans="1:16" x14ac:dyDescent="0.25">
      <c r="A15" s="273" t="s">
        <v>199</v>
      </c>
      <c r="B15" s="274"/>
      <c r="C15" s="274"/>
      <c r="D15" s="274"/>
      <c r="E15" s="274"/>
      <c r="F15" s="261">
        <v>0</v>
      </c>
      <c r="G15" s="59"/>
      <c r="H15" s="259" t="s">
        <v>199</v>
      </c>
      <c r="I15" s="274">
        <v>0</v>
      </c>
      <c r="J15" s="274">
        <v>0</v>
      </c>
      <c r="K15" s="274">
        <v>0</v>
      </c>
      <c r="L15" s="274">
        <v>0</v>
      </c>
      <c r="M15" s="274">
        <v>0</v>
      </c>
      <c r="N15" s="261">
        <v>0</v>
      </c>
    </row>
    <row r="16" spans="1:16" x14ac:dyDescent="0.25">
      <c r="A16" s="239" t="s">
        <v>141</v>
      </c>
      <c r="B16" s="248">
        <v>0</v>
      </c>
      <c r="C16" s="248">
        <v>0</v>
      </c>
      <c r="D16" s="248">
        <v>0</v>
      </c>
      <c r="E16" s="248">
        <v>0</v>
      </c>
      <c r="F16" s="263">
        <v>0</v>
      </c>
      <c r="G16" s="59"/>
      <c r="H16" s="238" t="s">
        <v>141</v>
      </c>
      <c r="I16" s="248">
        <v>0</v>
      </c>
      <c r="J16" s="248">
        <v>0</v>
      </c>
      <c r="K16" s="248">
        <v>0</v>
      </c>
      <c r="L16" s="248">
        <v>0</v>
      </c>
      <c r="M16" s="248">
        <v>0</v>
      </c>
      <c r="N16" s="263">
        <v>0</v>
      </c>
    </row>
  </sheetData>
  <pageMargins left="0.51181102362204722" right="0.39370078740157483" top="0" bottom="0" header="0.19685039370078741" footer="0.19685039370078741"/>
  <pageSetup orientation="landscape" r:id="rId3"/>
  <headerFooter>
    <oddFooter>&amp;L2017 PPG APPLICATION&amp;R&amp;A</oddFooter>
  </headerFooter>
  <rowBreaks count="1" manualBreakCount="1">
    <brk id="17" max="16383" man="1"/>
  </rowBreaks>
  <colBreaks count="1" manualBreakCount="1">
    <brk id="7" max="1048575"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19"/>
  <sheetViews>
    <sheetView zoomScaleNormal="100" workbookViewId="0">
      <selection activeCell="B27" sqref="B27"/>
    </sheetView>
  </sheetViews>
  <sheetFormatPr defaultRowHeight="15" x14ac:dyDescent="0.25"/>
  <cols>
    <col min="1" max="1" width="37.42578125" customWidth="1"/>
    <col min="2" max="2" width="27.28515625" customWidth="1"/>
    <col min="3" max="3" width="18.85546875" customWidth="1"/>
    <col min="4" max="6" width="14.7109375" customWidth="1"/>
    <col min="7" max="8" width="13" customWidth="1"/>
    <col min="9" max="9" width="14.7109375" customWidth="1"/>
    <col min="10" max="10" width="15.28515625" customWidth="1"/>
  </cols>
  <sheetData>
    <row r="1" spans="1:12" s="7" customFormat="1" ht="21" x14ac:dyDescent="0.35">
      <c r="A1" s="3"/>
      <c r="B1" s="17"/>
      <c r="C1" s="20" t="s">
        <v>133</v>
      </c>
      <c r="D1" s="18"/>
      <c r="F1" s="11"/>
      <c r="G1" s="11"/>
      <c r="H1" s="11"/>
      <c r="J1" s="11"/>
      <c r="K1" s="11"/>
      <c r="L1" s="12"/>
    </row>
    <row r="2" spans="1:12" s="7" customFormat="1" ht="12.75" x14ac:dyDescent="0.2">
      <c r="A2" s="3"/>
      <c r="B2" s="17"/>
      <c r="D2" s="18"/>
      <c r="F2" s="11"/>
      <c r="G2" s="11"/>
      <c r="H2" s="11"/>
      <c r="I2" s="21"/>
      <c r="J2" s="11"/>
      <c r="K2" s="11"/>
      <c r="L2" s="12"/>
    </row>
    <row r="3" spans="1:12" s="7" customFormat="1" ht="15.75" x14ac:dyDescent="0.25">
      <c r="A3" s="3"/>
      <c r="B3" s="223" t="s">
        <v>9</v>
      </c>
      <c r="C3" s="209">
        <f>'a. Instructions'!E3</f>
        <v>0</v>
      </c>
      <c r="D3" s="22"/>
      <c r="E3" s="46"/>
      <c r="F3" s="22"/>
      <c r="G3" s="46"/>
      <c r="H3" s="46"/>
      <c r="J3" s="11"/>
      <c r="K3" s="11"/>
      <c r="L3" s="12"/>
    </row>
    <row r="4" spans="1:12" s="7" customFormat="1" ht="15.75" x14ac:dyDescent="0.25">
      <c r="A4" s="3"/>
      <c r="B4" s="223" t="s">
        <v>55</v>
      </c>
      <c r="C4" s="209">
        <f>'a. Instructions'!E4</f>
        <v>0</v>
      </c>
      <c r="G4" s="11"/>
      <c r="H4" s="11"/>
      <c r="J4" s="11"/>
      <c r="K4" s="11"/>
      <c r="L4" s="12"/>
    </row>
    <row r="5" spans="1:12" s="7" customFormat="1" ht="15.75" x14ac:dyDescent="0.25">
      <c r="A5" s="3"/>
      <c r="B5" s="223" t="s">
        <v>10</v>
      </c>
      <c r="C5" s="209" t="str">
        <f>'a. Instructions'!E5</f>
        <v>July</v>
      </c>
      <c r="G5" s="11"/>
      <c r="H5" s="11"/>
      <c r="I5" s="11"/>
      <c r="J5" s="11"/>
      <c r="K5" s="11"/>
      <c r="L5" s="12"/>
    </row>
    <row r="6" spans="1:12" s="7" customFormat="1" ht="15.75" x14ac:dyDescent="0.25">
      <c r="A6" s="3"/>
      <c r="B6" s="223" t="s">
        <v>11</v>
      </c>
      <c r="C6" s="209">
        <f>'a. Instructions'!E6</f>
        <v>2019</v>
      </c>
      <c r="G6" s="11"/>
      <c r="H6" s="11"/>
      <c r="I6" s="11"/>
      <c r="J6" s="11"/>
      <c r="K6" s="11"/>
      <c r="L6" s="12"/>
    </row>
    <row r="9" spans="1:12" ht="18.75" x14ac:dyDescent="0.3">
      <c r="A9" s="60" t="s">
        <v>158</v>
      </c>
      <c r="H9" s="202" t="s">
        <v>217</v>
      </c>
    </row>
    <row r="10" spans="1:12" ht="18.75" x14ac:dyDescent="0.3">
      <c r="A10" s="60"/>
      <c r="H10" s="203" t="s">
        <v>218</v>
      </c>
    </row>
    <row r="11" spans="1:12" x14ac:dyDescent="0.25">
      <c r="A11" s="204" t="s">
        <v>231</v>
      </c>
    </row>
    <row r="12" spans="1:12" x14ac:dyDescent="0.25">
      <c r="A12" s="239"/>
      <c r="B12" s="239"/>
      <c r="C12" s="244" t="s">
        <v>241</v>
      </c>
      <c r="D12" s="239"/>
      <c r="E12" s="239"/>
      <c r="F12" s="239"/>
      <c r="G12" s="239"/>
      <c r="H12" s="275"/>
    </row>
    <row r="13" spans="1:12" x14ac:dyDescent="0.25">
      <c r="A13" s="244" t="s">
        <v>146</v>
      </c>
      <c r="B13" s="244" t="s">
        <v>161</v>
      </c>
      <c r="C13" s="241" t="s">
        <v>155</v>
      </c>
      <c r="D13" s="241" t="s">
        <v>156</v>
      </c>
      <c r="E13" s="241" t="s">
        <v>242</v>
      </c>
      <c r="F13" s="241" t="s">
        <v>237</v>
      </c>
      <c r="G13" s="241" t="s">
        <v>245</v>
      </c>
      <c r="H13" s="258" t="s">
        <v>243</v>
      </c>
    </row>
    <row r="14" spans="1:12" x14ac:dyDescent="0.25">
      <c r="A14" s="276" t="s">
        <v>149</v>
      </c>
      <c r="B14" s="239" t="s">
        <v>199</v>
      </c>
      <c r="C14" s="248"/>
      <c r="D14" s="248"/>
      <c r="E14" s="248"/>
      <c r="F14" s="248"/>
      <c r="G14" s="248"/>
      <c r="H14" s="263"/>
    </row>
    <row r="15" spans="1:12" x14ac:dyDescent="0.25">
      <c r="A15" s="273" t="s">
        <v>201</v>
      </c>
      <c r="B15" s="273"/>
      <c r="C15" s="274"/>
      <c r="D15" s="274"/>
      <c r="E15" s="274"/>
      <c r="F15" s="274"/>
      <c r="G15" s="274"/>
      <c r="H15" s="261"/>
    </row>
    <row r="16" spans="1:12" x14ac:dyDescent="0.25">
      <c r="A16" s="276" t="s">
        <v>199</v>
      </c>
      <c r="B16" s="239" t="s">
        <v>127</v>
      </c>
      <c r="C16" s="248">
        <v>0</v>
      </c>
      <c r="D16" s="248">
        <v>0</v>
      </c>
      <c r="E16" s="248">
        <v>0</v>
      </c>
      <c r="F16" s="248">
        <v>0</v>
      </c>
      <c r="G16" s="248">
        <v>0</v>
      </c>
      <c r="H16" s="263">
        <v>0</v>
      </c>
    </row>
    <row r="17" spans="1:8" x14ac:dyDescent="0.25">
      <c r="A17" s="276"/>
      <c r="B17" s="239" t="s">
        <v>199</v>
      </c>
      <c r="C17" s="248">
        <v>0</v>
      </c>
      <c r="D17" s="248">
        <v>0</v>
      </c>
      <c r="E17" s="248">
        <v>0</v>
      </c>
      <c r="F17" s="248">
        <v>0</v>
      </c>
      <c r="G17" s="248">
        <v>0</v>
      </c>
      <c r="H17" s="263">
        <v>0</v>
      </c>
    </row>
    <row r="18" spans="1:8" x14ac:dyDescent="0.25">
      <c r="A18" s="273" t="s">
        <v>200</v>
      </c>
      <c r="B18" s="273"/>
      <c r="C18" s="274">
        <v>0</v>
      </c>
      <c r="D18" s="274">
        <v>0</v>
      </c>
      <c r="E18" s="274">
        <v>0</v>
      </c>
      <c r="F18" s="274">
        <v>0</v>
      </c>
      <c r="G18" s="274">
        <v>0</v>
      </c>
      <c r="H18" s="261">
        <v>0</v>
      </c>
    </row>
    <row r="19" spans="1:8" x14ac:dyDescent="0.25">
      <c r="A19" s="239" t="s">
        <v>141</v>
      </c>
      <c r="B19" s="239"/>
      <c r="C19" s="248">
        <v>0</v>
      </c>
      <c r="D19" s="248">
        <v>0</v>
      </c>
      <c r="E19" s="248">
        <v>0</v>
      </c>
      <c r="F19" s="248">
        <v>0</v>
      </c>
      <c r="G19" s="248">
        <v>0</v>
      </c>
      <c r="H19" s="263">
        <v>0</v>
      </c>
    </row>
  </sheetData>
  <pageMargins left="0.49212598425196852" right="0.39370078740157483" top="0.39370078740157483" bottom="0.39370078740157483" header="0.19685039370078741" footer="0.19685039370078741"/>
  <pageSetup scale="84" orientation="landscape" r:id="rId2"/>
  <headerFooter>
    <oddFooter>&amp;L2017 PPG APPLICATION&amp;R&amp;A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 Instructions</vt:lpstr>
      <vt:lpstr>b. PI Table</vt:lpstr>
      <vt:lpstr>c. Activity Table</vt:lpstr>
      <vt:lpstr>d. Budget Details</vt:lpstr>
      <vt:lpstr>e. Overall Core</vt:lpstr>
      <vt:lpstr>f. Budget by Activity</vt:lpstr>
      <vt:lpstr>g. Budget by PI</vt:lpstr>
      <vt:lpstr>h. Budget by Institution</vt:lpstr>
      <vt:lpstr>i. Funding Schedule</vt:lpstr>
      <vt:lpstr>'c. Activity Table'!Print_Area</vt:lpstr>
      <vt:lpstr>'d. Budget Details'!Print_Area</vt:lpstr>
      <vt:lpstr>'d. Budget Details'!Print_Titles</vt:lpstr>
      <vt:lpstr>'h. Budget by Institution'!Print_Titles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Lau</dc:creator>
  <cp:lastModifiedBy>Shane Duan</cp:lastModifiedBy>
  <cp:lastPrinted>2016-09-15T22:37:53Z</cp:lastPrinted>
  <dcterms:created xsi:type="dcterms:W3CDTF">2016-08-19T18:28:11Z</dcterms:created>
  <dcterms:modified xsi:type="dcterms:W3CDTF">2018-09-07T20:17:48Z</dcterms:modified>
</cp:coreProperties>
</file>